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1760" activeTab="3"/>
  </bookViews>
  <sheets>
    <sheet name="Programa 11" sheetId="1" r:id="rId1"/>
    <sheet name="Programa 12" sheetId="5" r:id="rId2"/>
    <sheet name="Programa 14" sheetId="6" r:id="rId3"/>
    <sheet name="Programa 50" sheetId="7" r:id="rId4"/>
  </sheets>
  <externalReferences>
    <externalReference r:id="rId5"/>
  </externalReferences>
  <definedNames>
    <definedName name="_xlnm.Print_Area" localSheetId="0">'Programa 11'!$A$1:$J$63</definedName>
    <definedName name="_xlnm.Print_Area" localSheetId="1">'Programa 12'!$A$1:$J$39</definedName>
    <definedName name="_xlnm.Print_Area" localSheetId="2">'Programa 14'!$A$1:$J$39</definedName>
    <definedName name="_xlnm.Print_Area" localSheetId="3">'Programa 50'!$A$1:$J$62</definedName>
  </definedNames>
  <calcPr calcId="144525"/>
</workbook>
</file>

<file path=xl/calcChain.xml><?xml version="1.0" encoding="utf-8"?>
<calcChain xmlns="http://schemas.openxmlformats.org/spreadsheetml/2006/main">
  <c r="F20" i="7" l="1"/>
  <c r="B61" i="7" l="1"/>
  <c r="B50" i="7"/>
  <c r="B46" i="7"/>
  <c r="B39" i="7"/>
  <c r="B35" i="7"/>
  <c r="B31" i="7"/>
  <c r="J28" i="7"/>
  <c r="I28" i="7"/>
  <c r="J27" i="7"/>
  <c r="I27" i="7"/>
  <c r="J26" i="7"/>
  <c r="I26" i="7"/>
  <c r="J25" i="7"/>
  <c r="I25" i="7"/>
  <c r="J24" i="7"/>
  <c r="B59" i="7"/>
  <c r="C11" i="7"/>
  <c r="C10" i="7"/>
  <c r="C9" i="7"/>
  <c r="B37" i="6"/>
  <c r="B36" i="6"/>
  <c r="B27" i="6"/>
  <c r="J24" i="6"/>
  <c r="I24" i="6"/>
  <c r="F20" i="6"/>
  <c r="I20" i="6" s="1"/>
  <c r="C11" i="6"/>
  <c r="C10" i="6"/>
  <c r="C9" i="6"/>
  <c r="B38" i="5"/>
  <c r="B37" i="5"/>
  <c r="B36" i="5"/>
  <c r="F20" i="5"/>
  <c r="B27" i="5"/>
  <c r="J24" i="5"/>
  <c r="I24" i="5"/>
  <c r="C11" i="5"/>
  <c r="C10" i="5"/>
  <c r="C9" i="5"/>
  <c r="B51" i="1"/>
  <c r="B47" i="1"/>
  <c r="B43" i="1"/>
  <c r="B39" i="1"/>
  <c r="B35" i="1"/>
  <c r="F20" i="1"/>
  <c r="B62" i="1" s="1"/>
  <c r="A20" i="1"/>
  <c r="C20" i="1" s="1"/>
  <c r="J25" i="1"/>
  <c r="J26" i="1"/>
  <c r="J27" i="1"/>
  <c r="J28" i="1"/>
  <c r="J24" i="1"/>
  <c r="I25" i="1"/>
  <c r="I26" i="1"/>
  <c r="I27" i="1"/>
  <c r="I28" i="1"/>
  <c r="I24" i="1"/>
  <c r="B60" i="1" l="1"/>
  <c r="I20" i="1"/>
  <c r="B38" i="6"/>
  <c r="I20" i="5"/>
  <c r="B61" i="1"/>
  <c r="C11" i="1"/>
  <c r="C10" i="1"/>
  <c r="C9" i="1"/>
  <c r="I20" i="7" l="1"/>
  <c r="B60" i="7"/>
</calcChain>
</file>

<file path=xl/comments1.xml><?xml version="1.0" encoding="utf-8"?>
<comments xmlns="http://schemas.openxmlformats.org/spreadsheetml/2006/main">
  <authors>
    <author>Raul Barbosa</author>
  </authors>
  <commentList>
    <comment ref="G26" authorId="0">
      <text>
        <r>
          <rPr>
            <sz val="9"/>
            <color indexed="81"/>
            <rFont val="Tahoma"/>
            <family val="2"/>
          </rPr>
          <t xml:space="preserve">Este producto se mide a final de año
</t>
        </r>
      </text>
    </comment>
    <comment ref="G27" authorId="0">
      <text>
        <r>
          <rPr>
            <sz val="9"/>
            <color indexed="81"/>
            <rFont val="Tahoma"/>
            <family val="2"/>
          </rPr>
          <t>Este producto se mide a final de año</t>
        </r>
      </text>
    </comment>
    <comment ref="C28" authorId="0">
      <text>
        <r>
          <rPr>
            <sz val="9"/>
            <color indexed="81"/>
            <rFont val="Tahoma"/>
            <family val="2"/>
          </rPr>
          <t xml:space="preserve">este indicador hace referencia a 100%
</t>
        </r>
      </text>
    </comment>
    <comment ref="G28" authorId="0">
      <text>
        <r>
          <rPr>
            <sz val="9"/>
            <color indexed="81"/>
            <rFont val="Tahoma"/>
            <family val="2"/>
          </rPr>
          <t xml:space="preserve">Este producto se mide a final de año </t>
        </r>
      </text>
    </comment>
  </commentList>
</comments>
</file>

<file path=xl/comments2.xml><?xml version="1.0" encoding="utf-8"?>
<comments xmlns="http://schemas.openxmlformats.org/spreadsheetml/2006/main">
  <authors>
    <author>Raul Barbosa</author>
  </authors>
  <commentList>
    <comment ref="E24" authorId="0">
      <text>
        <r>
          <rPr>
            <sz val="9"/>
            <color indexed="81"/>
            <rFont val="Tahoma"/>
            <family val="2"/>
          </rPr>
          <t xml:space="preserve">Este producto se mide a final de año
</t>
        </r>
      </text>
    </comment>
    <comment ref="G24" authorId="0">
      <text>
        <r>
          <rPr>
            <sz val="9"/>
            <color indexed="81"/>
            <rFont val="Tahoma"/>
            <family val="2"/>
          </rPr>
          <t xml:space="preserve">Esta meta se mide a final de año
</t>
        </r>
      </text>
    </comment>
  </commentList>
</comments>
</file>

<file path=xl/comments3.xml><?xml version="1.0" encoding="utf-8"?>
<comments xmlns="http://schemas.openxmlformats.org/spreadsheetml/2006/main">
  <authors>
    <author>Raul Barbosa</author>
  </authors>
  <commentList>
    <comment ref="E26" authorId="0">
      <text>
        <r>
          <rPr>
            <b/>
            <sz val="9"/>
            <color indexed="81"/>
            <rFont val="Tahoma"/>
            <family val="2"/>
          </rPr>
          <t>Este producto se mide a final de 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Este producto se mide a final de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<sst xmlns="http://schemas.openxmlformats.org/spreadsheetml/2006/main" count="336" uniqueCount="127">
  <si>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</si>
  <si>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</si>
  <si>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</si>
  <si>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</si>
  <si>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</si>
  <si>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</si>
  <si>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</si>
  <si>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</si>
  <si>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</si>
  <si>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</si>
  <si>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</si>
  <si>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</si>
  <si>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</si>
  <si>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</si>
  <si>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</si>
  <si>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</si>
  <si>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</si>
  <si>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</si>
  <si>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</si>
  <si>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</si>
  <si>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</si>
  <si>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</si>
  <si>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</si>
  <si>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</si>
  <si>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</si>
  <si>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</si>
  <si>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</si>
  <si>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</si>
  <si>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</si>
  <si>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</si>
  <si>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</si>
  <si>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</si>
  <si>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</si>
  <si>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</si>
  <si>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</si>
  <si>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</si>
  <si>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</si>
  <si>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</si>
  <si>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</si>
  <si>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 xml:space="preserve">Presupuesto aprobado:  </t>
  </si>
  <si>
    <t xml:space="preserve">Presupuesto modificado: </t>
  </si>
  <si>
    <t>Total devengado:</t>
  </si>
  <si>
    <t>Director de Planificación y Desarrollo</t>
  </si>
  <si>
    <t>IV.II - Formulación y Ejecución trimestral de las Metas por Producto</t>
  </si>
  <si>
    <t>Ejecución Trimestral</t>
  </si>
  <si>
    <t>Programación Trimestral</t>
  </si>
  <si>
    <t>0202-MINISTERIO DE  INTERIOR Y POLICÍA</t>
  </si>
  <si>
    <t>01-MINISTERIO DE INTERIOR Y POLICIA</t>
  </si>
  <si>
    <t>0001-MINISTERIO DE INTERIOR Y POLICIA</t>
  </si>
  <si>
    <t>11 - Asistencia y prevención para seguridad ciudadana</t>
  </si>
  <si>
    <t>6105 Negocios que comercializan armas de fuego controlados y regulados en sus operaciones</t>
  </si>
  <si>
    <t>6864 Personas físicas y jurídicas con derecho de tenencia y porte de armas de fuego reguladas</t>
  </si>
  <si>
    <t>7744 Empresas de manipulación de productos pirotécnicos y químicos reguladas</t>
  </si>
  <si>
    <t>7745 Población afectada, asistida en la recepción de denuncias y la solución alternativa de conflictos (mediación).</t>
  </si>
  <si>
    <t>7746 Ciudadanos y extranjeros beneficiados a través de acciones y políticas integral de seguridad ciudadana</t>
  </si>
  <si>
    <t>Cantidad de negocios controlados y regulados</t>
  </si>
  <si>
    <t xml:space="preserve">Número de armas de fuego reguladas </t>
  </si>
  <si>
    <t>Empresas que manipulan productos químicos y pirotécnicos reguladas</t>
  </si>
  <si>
    <t>Cantidad de campañas de Convivencia Ciudadana</t>
  </si>
  <si>
    <t xml:space="preserve">Porcentaje de acciones de Seguridad ciudadana implementadas </t>
  </si>
  <si>
    <t>La meta física de este producto no presenta desvíos significativos para este trimestre. El desvío de la meta financiera, se debe a las nuevas medidas administrativas establecidas en la unidad ejecutora y a la optimización de los gastos correspondientes a la carga fija.</t>
  </si>
  <si>
    <t>Para este trimestre logramos sobrepasar la meta física programada, debido a las medidas tomadas para la reorganización de la unidad ejecutora, en miras a dar respuesta oportuna a todas las solicitudes de los ciudadanos usuarios de armas de fuego. 
En cuanto a la meta financiera, el desvío presentado, se debe a  las nuevas medidas administrativas establecidas en la unidad ejecutora y a la optimización de los gastos correspondientes a la carga fija.</t>
  </si>
  <si>
    <t>Esta meta se medirá a final de año para tener un dato más representativo, sin dejar de desarrollar las actividades propias del producto. Con relación a la meta financiera, el desvío presentado es debido a las nuevas medidas administrativas establecidas en la unidad ejecutora y a la optimización de los gastos correspondientes a la carga fija.</t>
  </si>
  <si>
    <t>Estas metas físicas fueron programas para ser medidas a final de año, destacando que durante el transcurso del trimestre se han desarrollado las acciones características del producto. El desvío financiero de un 28.21% presentado, se debe a los esfuerzos desarrollados para optimizar los gastos fijos y administrativos de la unidad ejecutora.</t>
  </si>
  <si>
    <t>Ing. Luis Pimentel Caraballo</t>
  </si>
  <si>
    <t>Garantizar la seguridad ciudadana a nivel nacional, a través de una gestión coordinada que impacte de forma efectiva los diferentes niveles del Estado, logrando una mejor y mayor prevención de los elementos negativos de la seguridad ciudadana, en el marco del respeto a los derechos de la población</t>
  </si>
  <si>
    <t>Ser reconocidos como una entidad gubernamental modelo, apoyado en una gestión coordinada, de desarrollo sostenible, mejora continua, eficaz y eficiente de los servicios, y la transparencia institucional, como base de una buena administración de los recursos, en el alcance de la paz, la seguridad ciudadana y la garantía de los derechos de las personas.</t>
  </si>
  <si>
    <t>12 - Servicios de control y regulación migratoria</t>
  </si>
  <si>
    <t>Número de extranjeros naturalizados</t>
  </si>
  <si>
    <t>7749 Extranjeros residentes con estatus migratorio regulados a través de las naturalizaciones</t>
  </si>
  <si>
    <t>7750 Jóvenes estudiantes reciben formación como Policías Auxiliares.</t>
  </si>
  <si>
    <t>Jóvenes estudiantes formados como Policías Auxiliares</t>
  </si>
  <si>
    <t>14-Investigación, formación y capacitación</t>
  </si>
  <si>
    <t>La meta física está programada para ser medida a final de año sin dejar de desarrollar las actividades propias del producto. El desvío en la meta financiera programada, es debido a la optimización de los recursos, a pesar de la carga fija, viáticos, uniformes y gastos administrativos incurridos por la unidad ejecutora.</t>
  </si>
  <si>
    <t>50 - Reducción de Crímenes y Delitos que afectan a la Seguridad Ciudadana</t>
  </si>
  <si>
    <t>6867 Negocios de expendio bebidas alcohólicas inspeccionados para el cumplimiento de las leyes normativas vigentes</t>
  </si>
  <si>
    <t>7413 Campañas de entrega voluntaria de armas de fuego ilegales</t>
  </si>
  <si>
    <t>7447 Ciudadanos expuestos a violencia, crímenes y delitos que participan en las actividades de prevención.</t>
  </si>
  <si>
    <t>7420-Acciones comunes P50</t>
  </si>
  <si>
    <t>N/A</t>
  </si>
  <si>
    <t>Negocios inspeccionados</t>
  </si>
  <si>
    <t xml:space="preserve">Cantidad de campañas realizadas </t>
  </si>
  <si>
    <t>7446  Municipios con mesas locales de seguridad, ciudadanía y género en funcionamiento</t>
  </si>
  <si>
    <t xml:space="preserve">Problemáticas sociales identificadas  </t>
  </si>
  <si>
    <t xml:space="preserve">Barrios intervenidos </t>
  </si>
  <si>
    <t>Reducir la violencia, crímenes y delito a la población vulnerable en los sectores intervenidos mediante las actividades de prevención focalizadas.</t>
  </si>
  <si>
    <t>La meta física de este producto no presenta desvíos significativos para este trimestre. El desvío de un 42.56% en la meta financiera programada, se debe a la estrategia desarrollada para lograr concientizar a la población sobre el uso de las bebidas alcohólicas, así como también a los controles establecidos en los establecimientos de expendio de las mismas y sus áreas circundantes.</t>
  </si>
  <si>
    <t>Este producto no tiene meta física programada para este trimestre, debido a que la misma fue establecida para final de año, resaltando que son ejecutadas las acciones correspondientes al funcionamiento del mismo. 
En lo que respecta a la meta financiera, el desvío presentado, se debe a que solo pudo ser concretada una parte de las propagandas publicitarias estimadas para el trimestre.</t>
  </si>
  <si>
    <t>Se lograron beneficiar a través de las actividades de prevención desarrolladas a un total de 4,810 ciudadanos residentes en los sectores vulnerables intervenidos.</t>
  </si>
  <si>
    <t xml:space="preserve">En este 1er trimestre fueron intervenidos 45 barrios superando la meta de los 32 planificados del total de barrios a nivel nacional en los municipios priorizados, lo que implica que se superó la meta física programada en un 140.6%; beneficiando a través de las actividades de prevención desarrolladas a un total de 4,810 ciudadanos residentes en los sectores vulnerables intervenidos.
Con relación a la meta financiera, el desvío presentado de un 68.64%, se debe a que inicios de año se continuaron presentado inconvenientes con los procesos para la contratación del personal necesario en la unidad ejecutora, así como también en el alquiler y/o adquisición de los inmuebles para el establecimiento de las Casas de Prevención en algunos de los sectores priorizados, temas para los cuales fueron destinados la mayor cantidad de los recursos.
</t>
  </si>
  <si>
    <t>I -Información Institucional</t>
  </si>
  <si>
    <t>Control de expendio de bebidas alcohólicas, a través de la supervisión del cumplimiento de las leyes y normativas vigentes en los centros de diversión (discotecas, bares, drinks, colmados y colmadones entre otros), realizando registros e inspecciones especializadas que anticipan y controlan el uso indebido de los espacios públicos alrededor de los mencionados negocios.</t>
  </si>
  <si>
    <t>1.2.2</t>
  </si>
  <si>
    <t>Consiste en desarrollar campañas de sensibilización cuyo fin es la motivación a la entrega voluntaria de las armas de fuego ilegales en toda la jurisdicción de los municipios priorizados según consta en el artículo 4 del Decreto No. 212-21, haciéndose énfasis en las zonas de impacto (barrios o sectores) con mayor incidencia de los hechos de violencia con armas de fuego.</t>
  </si>
  <si>
    <t>Fomentar la convivencia pacífica  entre la población a través de las mesas locales de prevención de seguridad, ciudadanía y género, en las que se realizan encuentros con las Instituciones Gubernamentales y sociedad civil organizada para dar respuesta y soluciones a las problemáticas sociales</t>
  </si>
  <si>
    <t>Incorporar a  jóvenes estudiantes a labores policiales de cercanía a los ciudadanos como respuesta a la demanda de mayor calidad en los servicios y de mayor acción preventiva en el patrullaje de bajos riesgos, así como labores de apoyo en las tareas administrativas con la intención de ser apoyados durante sus estudios técnicos y universitarios fortaleciendo la labor de la Policía Nacional.</t>
  </si>
  <si>
    <t>Regulación de la población extranjera en el territorio Nacional a través del otorgamiento de naturalizaciones, acorde a la Ley No. 1683/16 de abril de 1948 sobre naturalizaciones y Ley General de Migración No. 285-04.</t>
  </si>
  <si>
    <t>1.4.2</t>
  </si>
  <si>
    <t>Controlar y regular la importación, exportación, tránsito, almacenamiento, comercialización, distribución de armas,  municiones y materiales relacionados  a través de comerciantes, armerías, talleres de reparación y relleno, cacería con fines comerciales, clubes deportivos y polígonos de tiro.</t>
  </si>
  <si>
    <t>Controlar y regular la tenencia y portación de armas de fuego (pistolas, revolver y escopetas) en manos de la población civil y las compañías de seguridad privada a través de la aplicación de la Ley 631-16 sobre control y regulación de armas, municiones y materiales relacionados</t>
  </si>
  <si>
    <t>Controlar y regular la producción, almacenamiento, comercialización, transportación y manipulación de materiales pirotécnicos y químicos en el país. Otorgar los permisos correspondientes a las empresas de productos pirotécnicos y químicos</t>
  </si>
  <si>
    <t>Asistir a la población en todo el Territorio Nacional recibiendo sus denuncias sobre actos de abusos, violencia intrafamiliar, crímenes, delitos, corrupción, entre otros. Garantizando la protección y discreción del denunciante, realizando investigaciones y  aplicando mediación de conflictos para impulsar la convivencia armónica y coherente entre todos los sectores sociales.</t>
  </si>
  <si>
    <t>Impulsar acciones mediante una Estrategia Integral de Seguridad Ciudadana en favor de la reducción de actos violentos y delictivos, construyendo una gestión articulada e integrada para alcanzar la corresponsabilidad multisectorial.</t>
  </si>
  <si>
    <t>A través de este programa se realizan las actividades relativas a garantizar la seguridad ciudadana, conforme está establecido en la Estrategia Nacional de Desarrollo (END), Planes Estratégico Institucionales (PEI), Planes Operativos Anuales (POA) y los marcos legales que son la Constitución, leyes generales o especiales. Este programa incluye servicios de asistencia y prevención, tales como: 
Reducir la violencia, crímenes y delitos que afectan la seguridad ciudadana en los sectores vulnerables intervenidos, disminución de los actos delictivos con el uso de armas de fuego, disminución de los accidentes y las víctimas por el uso, transportación y manipulación de productos pirotécnicos, reducción de la inseguridad en los municipios a través de las políticas de prevención de violencia, crímenes y delitos, regulación de la permanencia y el estatus de extranjeros en el país a través de las naturalizaciones y el fortalecimiento de las labores de prevención de delitos en los lugares de recreación y esparcimiento por los agentes de la Policía Auxiliar.</t>
  </si>
  <si>
    <t xml:space="preserve">La población dominicana y extranjera, familias, jóvenes en sectores y comunidades vulnerables, ciudadanos, empresas y  compañías de seguridad, armerías, polígonos, talleres de armas y compañías de productos pirotécnicos y químicos.   </t>
  </si>
  <si>
    <t>Reducir la percepción de inseguridad de los ciudadanos en los municipios, a través de las políticas de prevención de violencias, crímenes y delitos implementadas, de un 37% a un 20% durante el periodo 2021-2024.</t>
  </si>
  <si>
    <t>Controlar el flujo migratorio desarrollando políticas de entrada y estadía en el país.</t>
  </si>
  <si>
    <t>Población extranjera en República Dominicana.</t>
  </si>
  <si>
    <t>Regulada la permanencia y estatus de extranjeros en el país a través de las naturalizaciones, manteniendo en un 100% los controles sobre el cumplimiento estricto de los requisitos para la naturalización de extranjeros durante el periodo 2021-2025.</t>
  </si>
  <si>
    <t xml:space="preserve">A través de este programa se realizan investigaciones, se forman y capacitan jóvenes  que se incorporan a diferentes organismos castrenses conforme a su desempeño y evaluaciones realizadas a los mismos, así como también, realizar estudios migratorios que promuevan el desarrollo de políticas públicas y que fortalezcan la gobernanza migratoria, contribuyendo al desarrollo sostenible, el respeto a los derechos humanos y la profesionalización de los servidores públicos vinculados a la gestión migratoria. </t>
  </si>
  <si>
    <t>Jóvenes estudiantes de 18 a 30 años que desean ser insertados a la Dirección General de la Policía Nacional.</t>
  </si>
  <si>
    <t>Insertados a los organismos de seguridad, los jóvenes formados como Policía Auxiliar, logrando un mínimo de incorporados de un 75% durante el periodo 2021-2025.</t>
  </si>
  <si>
    <t>Programa mejorado y definido con un presupuesto Orientado a Resultados (PPOR), compuesto por diferentes acciones con el propósito fundamental de reducir los crimines y delitos en el Territorio Nacional, los cuales se encuentran alineados a la implementación de la  Estrategia Nacional Integral de Seguridad Ciudadana (ENISC)</t>
  </si>
  <si>
    <t>Población en general y expuesta a violencia, crímenes y delitos en las zonas priorizadas</t>
  </si>
  <si>
    <t>Reducción de la tasa de homicidios con armas de fuego de un 4.6 a un 4.0 en el año 2022</t>
  </si>
  <si>
    <r>
      <t xml:space="preserve">VI. </t>
    </r>
    <r>
      <rPr>
        <b/>
        <sz val="11"/>
        <color theme="0"/>
        <rFont val="Verdana"/>
        <family val="2"/>
      </rPr>
      <t>Oportunidades de Mejora</t>
    </r>
  </si>
  <si>
    <r>
      <t>Beneficiarios:</t>
    </r>
    <r>
      <rPr>
        <sz val="10"/>
        <color rgb="FF000000"/>
        <rFont val="Verdana"/>
        <family val="2"/>
      </rPr>
      <t xml:space="preserve"> </t>
    </r>
  </si>
  <si>
    <t>Hemos logrado cumplir plenamente la meta física establecida para nuestro producto durante este trimestre. Nuestro equipo se ha enfocado en un riguroso seguimiento y control de los indicadores clave de rendimiento, lo que ha permitido mantenernos en línea con los objetivos establecidos.</t>
  </si>
  <si>
    <t xml:space="preserve"> Hemos logrado superar de manera destacada la meta física programada para este trimestre. Nuestro equipo ha demostrado un compromiso excepcional, una dedicación sin igual y una eficiencia en la ejecución que nos ha llevado a alcanzar resultados más allá de nuestras expectativas iniciales</t>
  </si>
  <si>
    <t>N/A este producto con sus metas se miden a final de año</t>
  </si>
  <si>
    <t xml:space="preserve"> Con relación a la meta financiera, el desvío presentado de un 8.27% se debe a que han sido optimizados los recursos,  a pesar de los gatos incurridos en la solución de algunas de las problemáticas identificadas y en la carga fija de la unidad ejecutora.</t>
  </si>
  <si>
    <t xml:space="preserve">Para este trimestre la unidad ejecutora ha dado seguimiento a las acciones relacionadas con la seguridad y canalización de problemáticas sociales en conjunto con la sociedad civil y otros organismos, logrando identificar, canalizar y solucionar un total de 113 de las 175 problemáticas programadas. </t>
  </si>
  <si>
    <t>En cuanto a la meta financiera, el desvío del 23.03% presentado, es debido a la optimización de los recursos en los gastos de la carga fija de la unidad ejecutora.</t>
  </si>
  <si>
    <t xml:space="preserve">Para este trimestre superamos la meta física programada, debido al incremento de la cantidad de ciudadanos extranjeros que solicitaron ser naturalizados. </t>
  </si>
  <si>
    <t xml:space="preserve">se lograron las metas establecidas para el trimestre </t>
  </si>
  <si>
    <t>Con relación a la meta financiera, el desvío presentado de un 8.27% se debe a que han sido optimizados los recursos,  a pesar de los gatos incurridos en la solución de algunas de las problemáticas identificadas y en la carga fija de la unidad ejecutora</t>
  </si>
  <si>
    <t xml:space="preserve">Para este trimestre la unidad ejecutora ha dado seguimiento a las acciones relacionadas con la seguridad y canalización de problemáticas sociales en conjunto con la sociedad civil y otros organismos, logrando identificar, canalizar y solucionar un total de 113 de las 175 problemáticas programadas.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</si>
</sst>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5" formatCode="[$-10409]#,##0;\-#,##0"/>
    <numFmt numFmtId="166" formatCode="[$-10409]#,##0.00;\-#,##0.00"/>
    <numFmt numFmtId="167" formatCode="[$-10409]0.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1"/>
      <color rgb="FF000000"/>
      <name val="Verdana"/>
      <family val="2"/>
    </font>
    <font>
      <i/>
      <sz val="10"/>
      <color theme="1"/>
      <name val="Verdana"/>
      <family val="2"/>
    </font>
    <font>
      <i/>
      <sz val="11"/>
      <color theme="1"/>
      <name val="Verdana"/>
      <family val="2"/>
    </font>
    <font>
      <sz val="1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8"/>
        <bgColor indexed="64"/>
      </patternFill>
    </fill>
    <fill>
      <patternFill patternType="solid">
        <fgColor rgb="FFEE2A2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/>
    <xf numFmtId="0" fontId="10" fillId="0" borderId="0" xfId="0" applyFont="1" applyProtection="1"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protection locked="0"/>
    </xf>
    <xf numFmtId="0" fontId="5" fillId="0" borderId="0" xfId="0" applyFont="1" applyFill="1"/>
    <xf numFmtId="0" fontId="12" fillId="5" borderId="14" xfId="0" applyFont="1" applyFill="1" applyBorder="1" applyAlignment="1">
      <alignment horizontal="center" vertical="center" wrapText="1" readingOrder="1"/>
    </xf>
    <xf numFmtId="0" fontId="12" fillId="5" borderId="15" xfId="0" applyFont="1" applyFill="1" applyBorder="1" applyAlignment="1">
      <alignment horizontal="center" vertical="center" wrapText="1" readingOrder="1"/>
    </xf>
    <xf numFmtId="0" fontId="12" fillId="5" borderId="16" xfId="0" applyFont="1" applyFill="1" applyBorder="1" applyAlignment="1">
      <alignment horizontal="center" vertical="center" wrapText="1" readingOrder="1"/>
    </xf>
    <xf numFmtId="0" fontId="9" fillId="0" borderId="0" xfId="0" applyFont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>
      <alignment vertical="center"/>
    </xf>
    <xf numFmtId="0" fontId="14" fillId="0" borderId="3" xfId="0" applyFont="1" applyBorder="1"/>
    <xf numFmtId="0" fontId="12" fillId="0" borderId="3" xfId="0" applyFon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/>
    <xf numFmtId="0" fontId="11" fillId="0" borderId="0" xfId="0" applyFont="1"/>
    <xf numFmtId="0" fontId="16" fillId="0" borderId="8" xfId="0" applyNumberFormat="1" applyFont="1" applyFill="1" applyBorder="1" applyAlignment="1" applyProtection="1">
      <alignment vertical="top" wrapText="1"/>
      <protection locked="0"/>
    </xf>
    <xf numFmtId="0" fontId="16" fillId="0" borderId="12" xfId="0" applyNumberFormat="1" applyFont="1" applyFill="1" applyBorder="1" applyAlignment="1" applyProtection="1">
      <alignment vertical="top" wrapText="1"/>
      <protection locked="0"/>
    </xf>
    <xf numFmtId="165" fontId="1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5" borderId="12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16" fillId="4" borderId="12" xfId="1" applyNumberFormat="1" applyFont="1" applyFill="1" applyBorder="1" applyAlignment="1" applyProtection="1">
      <alignment horizontal="center" vertical="center" wrapText="1" readingOrder="1"/>
      <protection locked="0"/>
    </xf>
    <xf numFmtId="167" fontId="16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2" fontId="1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 applyProtection="1">
      <alignment horizontal="justify" vertical="center" wrapText="1"/>
      <protection locked="0"/>
    </xf>
    <xf numFmtId="0" fontId="8" fillId="0" borderId="4" xfId="0" applyFont="1" applyFill="1" applyBorder="1" applyAlignment="1" applyProtection="1">
      <alignment horizontal="justify" vertical="center" wrapText="1"/>
      <protection locked="0"/>
    </xf>
    <xf numFmtId="0" fontId="14" fillId="0" borderId="6" xfId="0" applyFont="1" applyBorder="1" applyAlignment="1">
      <alignment vertical="top"/>
    </xf>
    <xf numFmtId="4" fontId="11" fillId="0" borderId="6" xfId="0" applyNumberFormat="1" applyFont="1" applyBorder="1" applyAlignment="1">
      <alignment vertical="top" wrapText="1"/>
    </xf>
    <xf numFmtId="0" fontId="16" fillId="0" borderId="0" xfId="0" applyFont="1" applyProtection="1">
      <protection locked="0"/>
    </xf>
    <xf numFmtId="9" fontId="1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49" fontId="8" fillId="0" borderId="6" xfId="0" quotePrefix="1" applyNumberFormat="1" applyFont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17" fillId="3" borderId="7" xfId="0" applyFont="1" applyFill="1" applyBorder="1" applyAlignment="1">
      <alignment horizontal="center" vertical="center" wrapText="1" readingOrder="1"/>
    </xf>
    <xf numFmtId="0" fontId="17" fillId="3" borderId="8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center" vertical="center" wrapText="1" readingOrder="1"/>
    </xf>
    <xf numFmtId="0" fontId="17" fillId="3" borderId="20" xfId="0" applyFont="1" applyFill="1" applyBorder="1" applyAlignment="1">
      <alignment horizontal="center" vertical="center" wrapText="1" readingOrder="1"/>
    </xf>
    <xf numFmtId="0" fontId="17" fillId="3" borderId="10" xfId="0" applyFont="1" applyFill="1" applyBorder="1" applyAlignment="1">
      <alignment horizontal="center" vertical="center" wrapText="1" readingOrder="1"/>
    </xf>
    <xf numFmtId="44" fontId="16" fillId="0" borderId="11" xfId="2" applyFont="1" applyFill="1" applyBorder="1" applyAlignment="1" applyProtection="1">
      <alignment horizontal="center" vertical="center" wrapText="1" readingOrder="1"/>
      <protection locked="0"/>
    </xf>
    <xf numFmtId="44" fontId="16" fillId="0" borderId="12" xfId="2" applyFont="1" applyFill="1" applyBorder="1" applyAlignment="1" applyProtection="1">
      <alignment horizontal="center" vertical="center" wrapText="1" readingOrder="1"/>
      <protection locked="0"/>
    </xf>
    <xf numFmtId="44" fontId="16" fillId="0" borderId="9" xfId="2" applyFont="1" applyFill="1" applyBorder="1" applyAlignment="1" applyProtection="1">
      <alignment horizontal="center" vertical="center" wrapText="1" readingOrder="1"/>
      <protection locked="0"/>
    </xf>
    <xf numFmtId="44" fontId="16" fillId="0" borderId="20" xfId="2" applyFont="1" applyFill="1" applyBorder="1" applyAlignment="1" applyProtection="1">
      <alignment horizontal="center" vertical="center" wrapText="1" readingOrder="1"/>
      <protection locked="0"/>
    </xf>
    <xf numFmtId="44" fontId="16" fillId="0" borderId="8" xfId="2" applyFont="1" applyFill="1" applyBorder="1" applyAlignment="1" applyProtection="1">
      <alignment horizontal="center" vertical="center" wrapText="1" readingOrder="1"/>
      <protection locked="0"/>
    </xf>
    <xf numFmtId="10" fontId="16" fillId="0" borderId="12" xfId="1" applyNumberFormat="1" applyFont="1" applyFill="1" applyBorder="1" applyAlignment="1" applyProtection="1">
      <alignment horizontal="center" vertical="center" wrapText="1" readingOrder="1"/>
    </xf>
    <xf numFmtId="10" fontId="16" fillId="0" borderId="13" xfId="1" applyNumberFormat="1" applyFont="1" applyFill="1" applyBorder="1" applyAlignment="1" applyProtection="1">
      <alignment horizontal="center" vertical="center" wrapText="1" readingOrder="1"/>
    </xf>
    <xf numFmtId="0" fontId="12" fillId="5" borderId="12" xfId="0" applyFont="1" applyFill="1" applyBorder="1" applyAlignment="1">
      <alignment horizontal="center" vertical="center" wrapText="1" readingOrder="1"/>
    </xf>
    <xf numFmtId="0" fontId="16" fillId="3" borderId="12" xfId="0" applyFont="1" applyFill="1" applyBorder="1" applyAlignment="1">
      <alignment vertical="top" wrapText="1"/>
    </xf>
    <xf numFmtId="0" fontId="16" fillId="3" borderId="13" xfId="0" applyFont="1" applyFill="1" applyBorder="1" applyAlignment="1">
      <alignment vertical="top" wrapText="1"/>
    </xf>
    <xf numFmtId="0" fontId="18" fillId="6" borderId="0" xfId="0" applyFont="1" applyFill="1" applyAlignment="1" applyProtection="1">
      <alignment horizontal="left" vertical="top" wrapText="1"/>
      <protection locked="0"/>
    </xf>
    <xf numFmtId="0" fontId="18" fillId="6" borderId="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justify" vertical="center" wrapText="1"/>
      <protection locked="0"/>
    </xf>
    <xf numFmtId="0" fontId="8" fillId="0" borderId="4" xfId="0" applyFont="1" applyFill="1" applyBorder="1" applyAlignment="1" applyProtection="1">
      <alignment horizontal="justify" vertic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vertical="top" wrapText="1"/>
      <protection locked="0"/>
    </xf>
    <xf numFmtId="9" fontId="1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67" fontId="16" fillId="0" borderId="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2" defaultTableStyle="TableStyleMedium2" defaultPivotStyle="PivotStyleLight16">
    <tableStyle name="Estilo de tabla 1" pivot="0" count="0"/>
    <tableStyle name="Invisible" pivot="0" table="0" count="0"/>
  </tableStyles>
  <colors>
    <mruColors>
      <color rgb="FFEE2A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3:J28" totalsRowShown="0" headerRowDxfId="46" dataDxfId="45" headerRowBorderDxfId="58" tableBorderDxfId="59" totalsRowBorderDxfId="57">
  <tableColumns count="10">
    <tableColumn id="1" name="Producto" dataDxfId="56"/>
    <tableColumn id="2" name="Indicador" dataDxfId="55"/>
    <tableColumn id="3" name="Física_x000a_(A)" dataDxfId="54"/>
    <tableColumn id="4" name="Financiera_x000a_(B)" dataDxfId="53"/>
    <tableColumn id="9" name="Física_x000a_(C)" dataDxfId="52"/>
    <tableColumn id="10" name="Financiera_x000a_(D)" dataDxfId="51"/>
    <tableColumn id="5" name="Física _x000a_(E)" dataDxfId="50"/>
    <tableColumn id="6" name="Financiera _x000a_ (F)" dataDxfId="49"/>
    <tableColumn id="7" name="Física _x000a_(%)_x000a_ G=E/C" dataDxfId="48" dataCellStyle="Porcentaje">
      <calculatedColumnFormula>IF(G24&gt;0,G24/E24,0)</calculatedColumnFormula>
    </tableColumn>
    <tableColumn id="8" name="Financiero _x000a_(%) _x000a_H=F/D" dataDxfId="47">
      <calculatedColumnFormula>IF(H24&gt;0,H24/F24,0)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16" displayName="Tabla16" ref="A23:J24" totalsRowShown="0" headerRowDxfId="31" dataDxfId="30" headerRowBorderDxfId="43" tableBorderDxfId="44" totalsRowBorderDxfId="42">
  <tableColumns count="10">
    <tableColumn id="1" name="Producto" dataDxfId="41"/>
    <tableColumn id="2" name="Indicador" dataDxfId="40"/>
    <tableColumn id="3" name="Física_x000a_(A)" dataDxfId="39"/>
    <tableColumn id="4" name="Financiera_x000a_(B)" dataDxfId="38"/>
    <tableColumn id="9" name="Física_x000a_(C)" dataDxfId="37"/>
    <tableColumn id="10" name="Financiera_x000a_(D)" dataDxfId="36"/>
    <tableColumn id="5" name="Física _x000a_(E)" dataDxfId="35"/>
    <tableColumn id="6" name="Financiera _x000a_ (F)" dataDxfId="34"/>
    <tableColumn id="7" name="Física _x000a_(%)_x000a_ G=E/C" dataDxfId="33" dataCellStyle="Porcentaje">
      <calculatedColumnFormula>IF(G24&gt;0,G24/E24,0)</calculatedColumnFormula>
    </tableColumn>
    <tableColumn id="8" name="Financiero _x000a_(%) _x000a_H=F/D" dataDxfId="32">
      <calculatedColumnFormula>IF(H24&gt;0,H24/F24,0)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167" displayName="Tabla167" ref="A23:J24" totalsRowShown="0" headerRowDxfId="16" dataDxfId="15" headerRowBorderDxfId="28" tableBorderDxfId="29" totalsRowBorderDxfId="27">
  <tableColumns count="10">
    <tableColumn id="1" name="Producto" dataDxfId="26"/>
    <tableColumn id="2" name="Indicador" dataDxfId="25"/>
    <tableColumn id="3" name="Física_x000a_(A)" dataDxfId="24"/>
    <tableColumn id="4" name="Financiera_x000a_(B)" dataDxfId="23"/>
    <tableColumn id="9" name="Física_x000a_(C)" dataDxfId="22"/>
    <tableColumn id="10" name="Financiera_x000a_(D)" dataDxfId="21"/>
    <tableColumn id="5" name="Física _x000a_(E)" dataDxfId="20"/>
    <tableColumn id="6" name="Financiera _x000a_ (F)" dataDxfId="19"/>
    <tableColumn id="7" name="Física _x000a_(%)_x000a_ G=E/C" dataDxfId="18" dataCellStyle="Porcentaje">
      <calculatedColumnFormula>IF(G24&gt;0,G24/E24,0)</calculatedColumnFormula>
    </tableColumn>
    <tableColumn id="8" name="Financiero _x000a_(%) _x000a_H=F/D" dataDxfId="17">
      <calculatedColumnFormula>IF(H24&gt;0,H24/F24,0)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18" displayName="Tabla18" ref="A23:J28" totalsRowShown="0" headerRowDxfId="1" dataDxfId="0" headerRowBorderDxfId="13" tableBorderDxfId="14" totalsRowBorderDxfId="12">
  <tableColumns count="10">
    <tableColumn id="1" name="Producto" dataDxfId="11"/>
    <tableColumn id="2" name="Indicador" dataDxfId="10"/>
    <tableColumn id="3" name="Física_x000a_(A)" dataDxfId="9"/>
    <tableColumn id="4" name="Financiera_x000a_(B)" dataDxfId="8"/>
    <tableColumn id="9" name="Física_x000a_(C)" dataDxfId="7"/>
    <tableColumn id="10" name="Financiera_x000a_(D)" dataDxfId="6"/>
    <tableColumn id="5" name="Física _x000a_(E)" dataDxfId="5"/>
    <tableColumn id="6" name="Financiera _x000a_ (F)" dataDxfId="4"/>
    <tableColumn id="7" name="Física _x000a_(%)_x000a_ G=E/C" dataDxfId="3" dataCellStyle="Porcentaje">
      <calculatedColumnFormula>IF(G24&gt;0,G24/E24,0)</calculatedColumnFormula>
    </tableColumn>
    <tableColumn id="8" name="Financiero _x000a_(%) _x000a_H=F/D" dataDxfId="2">
      <calculatedColumnFormula>IF(H24&gt;0,H24/F24,0)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Layout" topLeftCell="A37" zoomScale="85" zoomScaleNormal="100" zoomScaleSheetLayoutView="85" zoomScalePageLayoutView="85" workbookViewId="0">
      <selection activeCell="B45" sqref="B45:J45"/>
    </sheetView>
  </sheetViews>
  <sheetFormatPr baseColWidth="10" defaultRowHeight="14.25" x14ac:dyDescent="0.2"/>
  <cols>
    <col min="1" max="1" width="33" style="3" customWidth="1"/>
    <col min="2" max="2" width="19.28515625" style="3" bestFit="1" customWidth="1"/>
    <col min="3" max="3" width="12.7109375" style="3" customWidth="1"/>
    <col min="4" max="4" width="16.140625" style="3" bestFit="1" customWidth="1"/>
    <col min="5" max="5" width="12.7109375" style="3" customWidth="1"/>
    <col min="6" max="6" width="18.28515625" style="3" customWidth="1"/>
    <col min="7" max="7" width="12.7109375" style="3" customWidth="1"/>
    <col min="8" max="8" width="15" style="3" bestFit="1" customWidth="1"/>
    <col min="9" max="10" width="12.7109375" style="3" customWidth="1"/>
    <col min="11" max="11" width="11.42578125" style="3"/>
    <col min="12" max="16384" width="11.42578125" style="2"/>
  </cols>
  <sheetData>
    <row r="1" spans="1:11" ht="15" x14ac:dyDescent="0.2">
      <c r="A1" s="36" t="s">
        <v>90</v>
      </c>
      <c r="B1" s="37"/>
      <c r="C1" s="37"/>
      <c r="D1" s="37"/>
      <c r="E1" s="37"/>
      <c r="F1" s="37"/>
      <c r="G1" s="37"/>
      <c r="H1" s="37"/>
      <c r="I1" s="37"/>
      <c r="J1" s="38"/>
      <c r="K1" s="1"/>
    </row>
    <row r="2" spans="1:11" ht="15" x14ac:dyDescent="0.2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  <c r="K2" s="1"/>
    </row>
    <row r="3" spans="1:11" x14ac:dyDescent="0.2">
      <c r="A3" s="14" t="s">
        <v>1</v>
      </c>
      <c r="B3" s="42" t="s">
        <v>46</v>
      </c>
      <c r="C3" s="42"/>
      <c r="D3" s="42"/>
      <c r="E3" s="42"/>
      <c r="F3" s="42"/>
      <c r="G3" s="42"/>
      <c r="H3" s="42"/>
      <c r="I3" s="42"/>
      <c r="J3" s="42"/>
      <c r="K3" s="1"/>
    </row>
    <row r="4" spans="1:11" ht="15" customHeight="1" x14ac:dyDescent="0.2">
      <c r="A4" s="15" t="s">
        <v>27</v>
      </c>
      <c r="B4" s="42" t="s">
        <v>47</v>
      </c>
      <c r="C4" s="42"/>
      <c r="D4" s="42"/>
      <c r="E4" s="42"/>
      <c r="F4" s="42"/>
      <c r="G4" s="42"/>
      <c r="H4" s="42"/>
      <c r="I4" s="42"/>
      <c r="J4" s="42"/>
      <c r="K4" s="1"/>
    </row>
    <row r="5" spans="1:11" x14ac:dyDescent="0.2">
      <c r="A5" s="15" t="s">
        <v>28</v>
      </c>
      <c r="B5" s="42" t="s">
        <v>48</v>
      </c>
      <c r="C5" s="42"/>
      <c r="D5" s="42"/>
      <c r="E5" s="42"/>
      <c r="F5" s="42"/>
      <c r="G5" s="42"/>
      <c r="H5" s="42"/>
      <c r="I5" s="42"/>
      <c r="J5" s="42"/>
      <c r="K5" s="1"/>
    </row>
    <row r="6" spans="1:11" ht="51.75" customHeight="1" x14ac:dyDescent="0.2">
      <c r="A6" s="14" t="s">
        <v>2</v>
      </c>
      <c r="B6" s="51" t="s">
        <v>65</v>
      </c>
      <c r="C6" s="51"/>
      <c r="D6" s="51"/>
      <c r="E6" s="51"/>
      <c r="F6" s="51"/>
      <c r="G6" s="51"/>
      <c r="H6" s="51"/>
      <c r="I6" s="51"/>
      <c r="J6" s="51"/>
    </row>
    <row r="7" spans="1:11" ht="57.75" customHeight="1" x14ac:dyDescent="0.2">
      <c r="A7" s="14" t="s">
        <v>3</v>
      </c>
      <c r="B7" s="51" t="s">
        <v>66</v>
      </c>
      <c r="C7" s="51"/>
      <c r="D7" s="51"/>
      <c r="E7" s="51"/>
      <c r="F7" s="51"/>
      <c r="G7" s="51"/>
      <c r="H7" s="51"/>
      <c r="I7" s="51"/>
      <c r="J7" s="51"/>
    </row>
    <row r="8" spans="1:11" ht="15" x14ac:dyDescent="0.2">
      <c r="A8" s="36" t="s">
        <v>4</v>
      </c>
      <c r="B8" s="37"/>
      <c r="C8" s="37"/>
      <c r="D8" s="37"/>
      <c r="E8" s="37"/>
      <c r="F8" s="37"/>
      <c r="G8" s="37"/>
      <c r="H8" s="37"/>
      <c r="I8" s="37"/>
      <c r="J8" s="38"/>
    </row>
    <row r="9" spans="1:11" s="8" customFormat="1" x14ac:dyDescent="0.2">
      <c r="A9" s="16" t="s">
        <v>5</v>
      </c>
      <c r="B9" s="4">
        <v>1</v>
      </c>
      <c r="C9" s="44" t="str">
        <f>IFERROR(VLOOKUP(B9,'[1]Validacion datos'!A2:B5,2,FALSE),"")</f>
        <v>DESARROLLO INSTITUCIONAL</v>
      </c>
      <c r="D9" s="44"/>
      <c r="E9" s="44"/>
      <c r="F9" s="44"/>
      <c r="G9" s="44"/>
      <c r="H9" s="44"/>
      <c r="I9" s="44"/>
      <c r="J9" s="44"/>
      <c r="K9" s="7"/>
    </row>
    <row r="10" spans="1:11" s="8" customFormat="1" x14ac:dyDescent="0.2">
      <c r="A10" s="16" t="s">
        <v>6</v>
      </c>
      <c r="B10" s="5">
        <v>1.2</v>
      </c>
      <c r="C10" s="44" t="str">
        <f>IFERROR(VLOOKUP(B10,'[1]Validacion datos'!A8:B26,2,FALSE),"")</f>
        <v>Imperio de la ley y seguridad ciudadana</v>
      </c>
      <c r="D10" s="44"/>
      <c r="E10" s="44"/>
      <c r="F10" s="44"/>
      <c r="G10" s="44"/>
      <c r="H10" s="44"/>
      <c r="I10" s="44"/>
      <c r="J10" s="44"/>
      <c r="K10" s="7"/>
    </row>
    <row r="11" spans="1:11" s="8" customFormat="1" ht="63.75" customHeight="1" x14ac:dyDescent="0.2">
      <c r="A11" s="16" t="s">
        <v>7</v>
      </c>
      <c r="B11" s="6" t="s">
        <v>92</v>
      </c>
      <c r="C11" s="48" t="str">
        <f>IFERROR(VLOOKUP(B11,'[1]Validacion datos'!D8:E64,2,FALSE),"")</f>
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</c>
      <c r="D11" s="49"/>
      <c r="E11" s="49"/>
      <c r="F11" s="49"/>
      <c r="G11" s="49"/>
      <c r="H11" s="49"/>
      <c r="I11" s="49"/>
      <c r="J11" s="50"/>
      <c r="K11" s="7"/>
    </row>
    <row r="12" spans="1:11" ht="15" x14ac:dyDescent="0.2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1" ht="17.25" customHeight="1" x14ac:dyDescent="0.2">
      <c r="A13" s="14" t="s">
        <v>9</v>
      </c>
      <c r="B13" s="52" t="s">
        <v>49</v>
      </c>
      <c r="C13" s="52"/>
      <c r="D13" s="52"/>
      <c r="E13" s="52"/>
      <c r="F13" s="52"/>
      <c r="G13" s="52"/>
      <c r="H13" s="52"/>
      <c r="I13" s="52"/>
      <c r="J13" s="53"/>
    </row>
    <row r="14" spans="1:11" ht="140.25" customHeight="1" x14ac:dyDescent="0.2">
      <c r="A14" s="17" t="s">
        <v>10</v>
      </c>
      <c r="B14" s="54" t="s">
        <v>103</v>
      </c>
      <c r="C14" s="54"/>
      <c r="D14" s="54"/>
      <c r="E14" s="54"/>
      <c r="F14" s="54"/>
      <c r="G14" s="54"/>
      <c r="H14" s="54"/>
      <c r="I14" s="54"/>
      <c r="J14" s="55"/>
    </row>
    <row r="15" spans="1:11" ht="54.75" customHeight="1" x14ac:dyDescent="0.2">
      <c r="A15" s="17" t="s">
        <v>116</v>
      </c>
      <c r="B15" s="54" t="s">
        <v>104</v>
      </c>
      <c r="C15" s="54"/>
      <c r="D15" s="54"/>
      <c r="E15" s="54"/>
      <c r="F15" s="54"/>
      <c r="G15" s="54"/>
      <c r="H15" s="54"/>
      <c r="I15" s="54"/>
      <c r="J15" s="55"/>
    </row>
    <row r="16" spans="1:11" ht="43.5" customHeight="1" x14ac:dyDescent="0.2">
      <c r="A16" s="17" t="s">
        <v>29</v>
      </c>
      <c r="B16" s="54" t="s">
        <v>105</v>
      </c>
      <c r="C16" s="54"/>
      <c r="D16" s="54"/>
      <c r="E16" s="54"/>
      <c r="F16" s="54"/>
      <c r="G16" s="54"/>
      <c r="H16" s="54"/>
      <c r="I16" s="54"/>
      <c r="J16" s="55"/>
      <c r="K16" s="1"/>
    </row>
    <row r="17" spans="1:11" ht="15" x14ac:dyDescent="0.2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15" x14ac:dyDescent="0.2">
      <c r="A18" s="39" t="s">
        <v>12</v>
      </c>
      <c r="B18" s="40"/>
      <c r="C18" s="40"/>
      <c r="D18" s="40"/>
      <c r="E18" s="40"/>
      <c r="F18" s="40"/>
      <c r="G18" s="40"/>
      <c r="H18" s="40"/>
      <c r="I18" s="40"/>
      <c r="J18" s="41"/>
      <c r="K18" s="1"/>
    </row>
    <row r="19" spans="1:11" ht="36.75" customHeight="1" x14ac:dyDescent="0.2">
      <c r="A19" s="56" t="s">
        <v>13</v>
      </c>
      <c r="B19" s="57"/>
      <c r="C19" s="58" t="s">
        <v>14</v>
      </c>
      <c r="D19" s="59"/>
      <c r="E19" s="59"/>
      <c r="F19" s="59" t="s">
        <v>15</v>
      </c>
      <c r="G19" s="59"/>
      <c r="H19" s="57"/>
      <c r="I19" s="58" t="s">
        <v>16</v>
      </c>
      <c r="J19" s="60"/>
    </row>
    <row r="20" spans="1:11" s="8" customFormat="1" ht="28.5" customHeight="1" x14ac:dyDescent="0.2">
      <c r="A20" s="61">
        <f>+D24+D25+D26+D27+D28</f>
        <v>377409358</v>
      </c>
      <c r="B20" s="62"/>
      <c r="C20" s="63">
        <f>+A20</f>
        <v>377409358</v>
      </c>
      <c r="D20" s="64"/>
      <c r="E20" s="65"/>
      <c r="F20" s="63">
        <f>+H24+H25+H26+H27+H28</f>
        <v>37839512.840000004</v>
      </c>
      <c r="G20" s="64"/>
      <c r="H20" s="65"/>
      <c r="I20" s="66">
        <f>+IF(F20&gt;0,F20/C20,0)</f>
        <v>0.10026119394739545</v>
      </c>
      <c r="J20" s="67"/>
      <c r="K20" s="7"/>
    </row>
    <row r="21" spans="1:11" ht="15" x14ac:dyDescent="0.2">
      <c r="A21" s="39" t="s">
        <v>43</v>
      </c>
      <c r="B21" s="40"/>
      <c r="C21" s="40"/>
      <c r="D21" s="40"/>
      <c r="E21" s="40"/>
      <c r="F21" s="40"/>
      <c r="G21" s="40"/>
      <c r="H21" s="40"/>
      <c r="I21" s="40"/>
      <c r="J21" s="41"/>
      <c r="K21" s="1"/>
    </row>
    <row r="22" spans="1:11" ht="50.25" customHeight="1" x14ac:dyDescent="0.2">
      <c r="A22" s="18"/>
      <c r="B22" s="19"/>
      <c r="C22" s="68" t="s">
        <v>38</v>
      </c>
      <c r="D22" s="69"/>
      <c r="E22" s="68" t="s">
        <v>45</v>
      </c>
      <c r="F22" s="69"/>
      <c r="G22" s="68" t="s">
        <v>44</v>
      </c>
      <c r="H22" s="68"/>
      <c r="I22" s="68" t="s">
        <v>17</v>
      </c>
      <c r="J22" s="70"/>
    </row>
    <row r="23" spans="1:11" ht="38.25" x14ac:dyDescent="0.2">
      <c r="A23" s="9" t="s">
        <v>18</v>
      </c>
      <c r="B23" s="10" t="s">
        <v>19</v>
      </c>
      <c r="C23" s="10" t="s">
        <v>30</v>
      </c>
      <c r="D23" s="10" t="s">
        <v>31</v>
      </c>
      <c r="E23" s="10" t="s">
        <v>32</v>
      </c>
      <c r="F23" s="10" t="s">
        <v>33</v>
      </c>
      <c r="G23" s="10" t="s">
        <v>34</v>
      </c>
      <c r="H23" s="10" t="s">
        <v>35</v>
      </c>
      <c r="I23" s="10" t="s">
        <v>36</v>
      </c>
      <c r="J23" s="11" t="s">
        <v>37</v>
      </c>
    </row>
    <row r="24" spans="1:11" ht="51" x14ac:dyDescent="0.2">
      <c r="A24" s="20" t="s">
        <v>50</v>
      </c>
      <c r="B24" s="21" t="s">
        <v>55</v>
      </c>
      <c r="C24" s="22">
        <v>80</v>
      </c>
      <c r="D24" s="23">
        <v>25525677</v>
      </c>
      <c r="E24" s="24">
        <v>10</v>
      </c>
      <c r="F24" s="24">
        <v>4676365.25</v>
      </c>
      <c r="G24" s="25">
        <v>11</v>
      </c>
      <c r="H24" s="23">
        <v>4038047.2</v>
      </c>
      <c r="I24" s="26">
        <f>IF(G24&gt;0,G24/E24,0)</f>
        <v>1.1000000000000001</v>
      </c>
      <c r="J24" s="27">
        <f t="shared" ref="J24:J28" si="0">IF(H24&gt;0,H24/F24,0)</f>
        <v>0.86350124169620845</v>
      </c>
    </row>
    <row r="25" spans="1:11" ht="38.25" x14ac:dyDescent="0.2">
      <c r="A25" s="20" t="s">
        <v>51</v>
      </c>
      <c r="B25" s="21" t="s">
        <v>56</v>
      </c>
      <c r="C25" s="22">
        <v>47500</v>
      </c>
      <c r="D25" s="23">
        <v>142382587</v>
      </c>
      <c r="E25" s="24">
        <v>10000</v>
      </c>
      <c r="F25" s="24">
        <v>25043463.75</v>
      </c>
      <c r="G25" s="25">
        <v>12272</v>
      </c>
      <c r="H25" s="23">
        <v>18869785.550000001</v>
      </c>
      <c r="I25" s="26">
        <f t="shared" ref="I25:I28" si="1">IF(G25&gt;0,G25/E25,0)</f>
        <v>1.2272000000000001</v>
      </c>
      <c r="J25" s="27">
        <f t="shared" si="0"/>
        <v>0.75348145681325729</v>
      </c>
    </row>
    <row r="26" spans="1:11" ht="76.5" x14ac:dyDescent="0.2">
      <c r="A26" s="20" t="s">
        <v>52</v>
      </c>
      <c r="B26" s="21" t="s">
        <v>57</v>
      </c>
      <c r="C26" s="22">
        <v>79</v>
      </c>
      <c r="D26" s="23">
        <v>48226907</v>
      </c>
      <c r="E26" s="24">
        <v>0</v>
      </c>
      <c r="F26" s="24">
        <v>8812371</v>
      </c>
      <c r="G26" s="25">
        <v>0</v>
      </c>
      <c r="H26" s="23">
        <v>1727500.98</v>
      </c>
      <c r="I26" s="26">
        <f t="shared" si="1"/>
        <v>0</v>
      </c>
      <c r="J26" s="27">
        <f t="shared" si="0"/>
        <v>0.19603134956528726</v>
      </c>
    </row>
    <row r="27" spans="1:11" ht="63.75" x14ac:dyDescent="0.2">
      <c r="A27" s="20" t="s">
        <v>53</v>
      </c>
      <c r="B27" s="21" t="s">
        <v>58</v>
      </c>
      <c r="C27" s="22">
        <v>2</v>
      </c>
      <c r="D27" s="23">
        <v>98647967</v>
      </c>
      <c r="E27" s="24">
        <v>0</v>
      </c>
      <c r="F27" s="24">
        <v>8816263.75</v>
      </c>
      <c r="G27" s="25">
        <v>0</v>
      </c>
      <c r="H27" s="23">
        <v>6328832.2800000003</v>
      </c>
      <c r="I27" s="26">
        <f t="shared" si="1"/>
        <v>0</v>
      </c>
      <c r="J27" s="27">
        <f t="shared" si="0"/>
        <v>0.71785877322465541</v>
      </c>
    </row>
    <row r="28" spans="1:11" ht="66" customHeight="1" x14ac:dyDescent="0.2">
      <c r="A28" s="20" t="s">
        <v>54</v>
      </c>
      <c r="B28" s="21" t="s">
        <v>59</v>
      </c>
      <c r="C28" s="34">
        <v>1</v>
      </c>
      <c r="D28" s="23">
        <v>62626220</v>
      </c>
      <c r="E28" s="24">
        <v>0</v>
      </c>
      <c r="F28" s="24">
        <v>12461057.25</v>
      </c>
      <c r="G28" s="25">
        <v>0</v>
      </c>
      <c r="H28" s="23">
        <v>6875346.8300000001</v>
      </c>
      <c r="I28" s="26">
        <f t="shared" si="1"/>
        <v>0</v>
      </c>
      <c r="J28" s="27">
        <f t="shared" si="0"/>
        <v>0.55174666900755953</v>
      </c>
    </row>
    <row r="29" spans="1:11" ht="66" customHeight="1" x14ac:dyDescent="0.2">
      <c r="A29" s="80"/>
      <c r="B29" s="80"/>
      <c r="C29" s="81"/>
      <c r="D29" s="82"/>
      <c r="E29" s="82"/>
      <c r="F29" s="82"/>
      <c r="G29" s="83"/>
      <c r="H29" s="82"/>
      <c r="I29" s="84"/>
      <c r="J29" s="85"/>
    </row>
    <row r="30" spans="1:11" ht="66" customHeight="1" x14ac:dyDescent="0.2">
      <c r="A30" s="80"/>
      <c r="B30" s="80"/>
      <c r="C30" s="81"/>
      <c r="D30" s="82"/>
      <c r="E30" s="82"/>
      <c r="F30" s="82"/>
      <c r="G30" s="83"/>
      <c r="H30" s="82"/>
      <c r="I30" s="84"/>
      <c r="J30" s="85"/>
    </row>
    <row r="31" spans="1:11" ht="66" customHeight="1" x14ac:dyDescent="0.2">
      <c r="A31" s="80"/>
      <c r="B31" s="80"/>
      <c r="C31" s="81"/>
      <c r="D31" s="82"/>
      <c r="E31" s="82"/>
      <c r="F31" s="82"/>
      <c r="G31" s="83"/>
      <c r="H31" s="82"/>
      <c r="I31" s="84"/>
      <c r="J31" s="85"/>
    </row>
    <row r="32" spans="1:11" ht="66" customHeight="1" x14ac:dyDescent="0.2">
      <c r="A32" s="80"/>
      <c r="B32" s="80"/>
      <c r="C32" s="81"/>
      <c r="D32" s="82"/>
      <c r="E32" s="82"/>
      <c r="F32" s="82"/>
      <c r="G32" s="83"/>
      <c r="H32" s="82"/>
      <c r="I32" s="84"/>
      <c r="J32" s="85"/>
    </row>
    <row r="33" spans="1:11" ht="22.5" customHeight="1" x14ac:dyDescent="0.2">
      <c r="A33" s="36" t="s">
        <v>20</v>
      </c>
      <c r="B33" s="37"/>
      <c r="C33" s="37"/>
      <c r="D33" s="37"/>
      <c r="E33" s="37"/>
      <c r="F33" s="37"/>
      <c r="G33" s="37"/>
      <c r="H33" s="37"/>
      <c r="I33" s="37"/>
      <c r="J33" s="38"/>
    </row>
    <row r="34" spans="1:11" ht="15" x14ac:dyDescent="0.2">
      <c r="A34" s="39" t="s">
        <v>21</v>
      </c>
      <c r="B34" s="40"/>
      <c r="C34" s="40"/>
      <c r="D34" s="40"/>
      <c r="E34" s="40"/>
      <c r="F34" s="40"/>
      <c r="G34" s="40"/>
      <c r="H34" s="40"/>
      <c r="I34" s="40"/>
      <c r="J34" s="41"/>
      <c r="K34" s="1"/>
    </row>
    <row r="35" spans="1:11" ht="18.75" customHeight="1" x14ac:dyDescent="0.2">
      <c r="A35" s="35" t="s">
        <v>22</v>
      </c>
      <c r="B35" s="71" t="str">
        <f>+A24</f>
        <v>6105 Negocios que comercializan armas de fuego controlados y regulados en sus operaciones</v>
      </c>
      <c r="C35" s="71"/>
      <c r="D35" s="71"/>
      <c r="E35" s="71"/>
      <c r="F35" s="71"/>
      <c r="G35" s="71"/>
      <c r="H35" s="71"/>
      <c r="I35" s="71"/>
      <c r="J35" s="72"/>
    </row>
    <row r="36" spans="1:11" ht="63" customHeight="1" x14ac:dyDescent="0.2">
      <c r="A36" s="13" t="s">
        <v>23</v>
      </c>
      <c r="B36" s="73" t="s">
        <v>98</v>
      </c>
      <c r="C36" s="73"/>
      <c r="D36" s="73"/>
      <c r="E36" s="73"/>
      <c r="F36" s="73"/>
      <c r="G36" s="73"/>
      <c r="H36" s="73"/>
      <c r="I36" s="73"/>
      <c r="J36" s="74"/>
    </row>
    <row r="37" spans="1:11" ht="41.25" customHeight="1" x14ac:dyDescent="0.2">
      <c r="A37" s="13" t="s">
        <v>24</v>
      </c>
      <c r="B37" s="73" t="s">
        <v>117</v>
      </c>
      <c r="C37" s="73"/>
      <c r="D37" s="73"/>
      <c r="E37" s="73"/>
      <c r="F37" s="73"/>
      <c r="G37" s="73"/>
      <c r="H37" s="73"/>
      <c r="I37" s="73"/>
      <c r="J37" s="74"/>
    </row>
    <row r="38" spans="1:11" ht="56.25" customHeight="1" x14ac:dyDescent="0.2">
      <c r="A38" s="13" t="s">
        <v>25</v>
      </c>
      <c r="B38" s="75" t="s">
        <v>60</v>
      </c>
      <c r="C38" s="75"/>
      <c r="D38" s="75"/>
      <c r="E38" s="75"/>
      <c r="F38" s="75"/>
      <c r="G38" s="75"/>
      <c r="H38" s="75"/>
      <c r="I38" s="75"/>
      <c r="J38" s="76"/>
    </row>
    <row r="39" spans="1:11" x14ac:dyDescent="0.2">
      <c r="A39" s="35" t="s">
        <v>22</v>
      </c>
      <c r="B39" s="71" t="str">
        <f>+A25</f>
        <v>6864 Personas físicas y jurídicas con derecho de tenencia y porte de armas de fuego reguladas</v>
      </c>
      <c r="C39" s="71"/>
      <c r="D39" s="71"/>
      <c r="E39" s="71"/>
      <c r="F39" s="71"/>
      <c r="G39" s="71"/>
      <c r="H39" s="71"/>
      <c r="I39" s="71"/>
      <c r="J39" s="72"/>
    </row>
    <row r="40" spans="1:11" ht="39" customHeight="1" x14ac:dyDescent="0.2">
      <c r="A40" s="13" t="s">
        <v>23</v>
      </c>
      <c r="B40" s="73" t="s">
        <v>99</v>
      </c>
      <c r="C40" s="73"/>
      <c r="D40" s="73"/>
      <c r="E40" s="73"/>
      <c r="F40" s="73"/>
      <c r="G40" s="73"/>
      <c r="H40" s="73"/>
      <c r="I40" s="73"/>
      <c r="J40" s="74"/>
    </row>
    <row r="41" spans="1:11" ht="51" customHeight="1" x14ac:dyDescent="0.2">
      <c r="A41" s="13" t="s">
        <v>24</v>
      </c>
      <c r="B41" s="73" t="s">
        <v>118</v>
      </c>
      <c r="C41" s="73"/>
      <c r="D41" s="73"/>
      <c r="E41" s="73"/>
      <c r="F41" s="73"/>
      <c r="G41" s="73"/>
      <c r="H41" s="73"/>
      <c r="I41" s="73"/>
      <c r="J41" s="74"/>
    </row>
    <row r="42" spans="1:11" ht="69" customHeight="1" x14ac:dyDescent="0.2">
      <c r="A42" s="13" t="s">
        <v>25</v>
      </c>
      <c r="B42" s="75" t="s">
        <v>61</v>
      </c>
      <c r="C42" s="75"/>
      <c r="D42" s="75"/>
      <c r="E42" s="75"/>
      <c r="F42" s="75"/>
      <c r="G42" s="75"/>
      <c r="H42" s="75"/>
      <c r="I42" s="75"/>
      <c r="J42" s="76"/>
    </row>
    <row r="43" spans="1:11" x14ac:dyDescent="0.2">
      <c r="A43" s="35" t="s">
        <v>22</v>
      </c>
      <c r="B43" s="71" t="str">
        <f>+A26</f>
        <v>7744 Empresas de manipulación de productos pirotécnicos y químicos reguladas</v>
      </c>
      <c r="C43" s="71"/>
      <c r="D43" s="71"/>
      <c r="E43" s="71"/>
      <c r="F43" s="71"/>
      <c r="G43" s="71"/>
      <c r="H43" s="71"/>
      <c r="I43" s="71"/>
      <c r="J43" s="72"/>
    </row>
    <row r="44" spans="1:11" ht="42" customHeight="1" x14ac:dyDescent="0.2">
      <c r="A44" s="13" t="s">
        <v>23</v>
      </c>
      <c r="B44" s="73" t="s">
        <v>100</v>
      </c>
      <c r="C44" s="73"/>
      <c r="D44" s="73"/>
      <c r="E44" s="73"/>
      <c r="F44" s="73"/>
      <c r="G44" s="73"/>
      <c r="H44" s="73"/>
      <c r="I44" s="73"/>
      <c r="J44" s="74"/>
    </row>
    <row r="45" spans="1:11" x14ac:dyDescent="0.2">
      <c r="A45" s="13" t="s">
        <v>24</v>
      </c>
      <c r="B45" s="73" t="s">
        <v>119</v>
      </c>
      <c r="C45" s="73"/>
      <c r="D45" s="73"/>
      <c r="E45" s="73"/>
      <c r="F45" s="73"/>
      <c r="G45" s="73"/>
      <c r="H45" s="73"/>
      <c r="I45" s="73"/>
      <c r="J45" s="74"/>
    </row>
    <row r="46" spans="1:11" ht="65.25" customHeight="1" x14ac:dyDescent="0.2">
      <c r="A46" s="13" t="s">
        <v>25</v>
      </c>
      <c r="B46" s="75" t="s">
        <v>62</v>
      </c>
      <c r="C46" s="75"/>
      <c r="D46" s="75"/>
      <c r="E46" s="75"/>
      <c r="F46" s="75"/>
      <c r="G46" s="75"/>
      <c r="H46" s="75"/>
      <c r="I46" s="75"/>
      <c r="J46" s="76"/>
    </row>
    <row r="47" spans="1:11" x14ac:dyDescent="0.2">
      <c r="A47" s="35" t="s">
        <v>22</v>
      </c>
      <c r="B47" s="71" t="str">
        <f>+A27</f>
        <v>7745 Población afectada, asistida en la recepción de denuncias y la solución alternativa de conflictos (mediación).</v>
      </c>
      <c r="C47" s="71"/>
      <c r="D47" s="71"/>
      <c r="E47" s="71"/>
      <c r="F47" s="71"/>
      <c r="G47" s="71"/>
      <c r="H47" s="71"/>
      <c r="I47" s="71"/>
      <c r="J47" s="72"/>
    </row>
    <row r="48" spans="1:11" ht="49.5" customHeight="1" x14ac:dyDescent="0.2">
      <c r="A48" s="13" t="s">
        <v>23</v>
      </c>
      <c r="B48" s="73" t="s">
        <v>101</v>
      </c>
      <c r="C48" s="73"/>
      <c r="D48" s="73"/>
      <c r="E48" s="73"/>
      <c r="F48" s="73"/>
      <c r="G48" s="73"/>
      <c r="H48" s="73"/>
      <c r="I48" s="73"/>
      <c r="J48" s="74"/>
    </row>
    <row r="49" spans="1:11" ht="30" customHeight="1" x14ac:dyDescent="0.2">
      <c r="A49" s="13" t="s">
        <v>24</v>
      </c>
      <c r="B49" s="73" t="s">
        <v>119</v>
      </c>
      <c r="C49" s="73"/>
      <c r="D49" s="73"/>
      <c r="E49" s="73"/>
      <c r="F49" s="73"/>
      <c r="G49" s="73"/>
      <c r="H49" s="73"/>
      <c r="I49" s="73"/>
      <c r="J49" s="74"/>
    </row>
    <row r="50" spans="1:11" ht="58.5" customHeight="1" x14ac:dyDescent="0.2">
      <c r="A50" s="13" t="s">
        <v>25</v>
      </c>
      <c r="B50" s="75" t="s">
        <v>63</v>
      </c>
      <c r="C50" s="75"/>
      <c r="D50" s="75"/>
      <c r="E50" s="75"/>
      <c r="F50" s="75"/>
      <c r="G50" s="75"/>
      <c r="H50" s="75"/>
      <c r="I50" s="75"/>
      <c r="J50" s="76"/>
    </row>
    <row r="51" spans="1:11" x14ac:dyDescent="0.2">
      <c r="A51" s="35" t="s">
        <v>22</v>
      </c>
      <c r="B51" s="71" t="str">
        <f>+A28</f>
        <v>7746 Ciudadanos y extranjeros beneficiados a través de acciones y políticas integral de seguridad ciudadana</v>
      </c>
      <c r="C51" s="71"/>
      <c r="D51" s="71"/>
      <c r="E51" s="71"/>
      <c r="F51" s="71"/>
      <c r="G51" s="71"/>
      <c r="H51" s="71"/>
      <c r="I51" s="71"/>
      <c r="J51" s="72"/>
    </row>
    <row r="52" spans="1:11" ht="30" customHeight="1" x14ac:dyDescent="0.2">
      <c r="A52" s="13" t="s">
        <v>23</v>
      </c>
      <c r="B52" s="73" t="s">
        <v>102</v>
      </c>
      <c r="C52" s="73"/>
      <c r="D52" s="73"/>
      <c r="E52" s="73"/>
      <c r="F52" s="73"/>
      <c r="G52" s="73"/>
      <c r="H52" s="73"/>
      <c r="I52" s="73"/>
      <c r="J52" s="74"/>
    </row>
    <row r="53" spans="1:11" ht="44.25" customHeight="1" x14ac:dyDescent="0.2">
      <c r="A53" s="13" t="s">
        <v>24</v>
      </c>
      <c r="B53" s="73" t="s">
        <v>121</v>
      </c>
      <c r="C53" s="73"/>
      <c r="D53" s="73"/>
      <c r="E53" s="73"/>
      <c r="F53" s="73"/>
      <c r="G53" s="73"/>
      <c r="H53" s="73"/>
      <c r="I53" s="73"/>
      <c r="J53" s="74"/>
    </row>
    <row r="54" spans="1:11" ht="49.5" customHeight="1" x14ac:dyDescent="0.2">
      <c r="A54" s="13" t="s">
        <v>25</v>
      </c>
      <c r="B54" s="75" t="s">
        <v>120</v>
      </c>
      <c r="C54" s="75"/>
      <c r="D54" s="75"/>
      <c r="E54" s="75"/>
      <c r="F54" s="75"/>
      <c r="G54" s="75"/>
      <c r="H54" s="75"/>
      <c r="I54" s="75"/>
      <c r="J54" s="76"/>
    </row>
    <row r="55" spans="1:11" ht="15" x14ac:dyDescent="0.2">
      <c r="A55" s="36" t="s">
        <v>115</v>
      </c>
      <c r="B55" s="37"/>
      <c r="C55" s="37"/>
      <c r="D55" s="37"/>
      <c r="E55" s="37"/>
      <c r="F55" s="37"/>
      <c r="G55" s="37"/>
      <c r="H55" s="37"/>
      <c r="I55" s="37"/>
      <c r="J55" s="38"/>
    </row>
    <row r="56" spans="1:11" ht="15.75" customHeight="1" x14ac:dyDescent="0.2">
      <c r="A56" s="39" t="s">
        <v>26</v>
      </c>
      <c r="B56" s="40"/>
      <c r="C56" s="40"/>
      <c r="D56" s="40"/>
      <c r="E56" s="40"/>
      <c r="F56" s="40"/>
      <c r="G56" s="40"/>
      <c r="H56" s="40"/>
      <c r="I56" s="40"/>
      <c r="J56" s="41"/>
      <c r="K56" s="1"/>
    </row>
    <row r="57" spans="1:11" ht="27.75" customHeight="1" x14ac:dyDescent="0.2">
      <c r="A57" s="45"/>
      <c r="B57" s="46"/>
      <c r="C57" s="46"/>
      <c r="D57" s="46"/>
      <c r="E57" s="46"/>
      <c r="F57" s="46"/>
      <c r="G57" s="46"/>
      <c r="H57" s="46"/>
      <c r="I57" s="46"/>
      <c r="J57" s="47"/>
    </row>
    <row r="58" spans="1:1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33"/>
    </row>
    <row r="60" spans="1:11" ht="15" thickBot="1" x14ac:dyDescent="0.25">
      <c r="A60" s="31" t="s">
        <v>39</v>
      </c>
      <c r="B60" s="32">
        <f>+A20</f>
        <v>377409358</v>
      </c>
      <c r="C60" s="33"/>
      <c r="D60" s="33"/>
      <c r="E60" s="33"/>
      <c r="F60" s="33"/>
      <c r="G60" s="77"/>
      <c r="H60" s="77"/>
      <c r="I60" s="77"/>
    </row>
    <row r="61" spans="1:11" x14ac:dyDescent="0.2">
      <c r="A61" s="31" t="s">
        <v>40</v>
      </c>
      <c r="B61" s="32">
        <f>+C20</f>
        <v>377409358</v>
      </c>
      <c r="C61" s="33"/>
      <c r="D61" s="33"/>
      <c r="E61" s="33"/>
      <c r="F61" s="33"/>
      <c r="G61" s="78" t="s">
        <v>64</v>
      </c>
      <c r="H61" s="78"/>
      <c r="I61" s="78"/>
    </row>
    <row r="62" spans="1:11" x14ac:dyDescent="0.2">
      <c r="A62" s="31" t="s">
        <v>41</v>
      </c>
      <c r="B62" s="32">
        <f>+F20</f>
        <v>37839512.840000004</v>
      </c>
      <c r="C62" s="33"/>
      <c r="D62" s="33"/>
      <c r="E62" s="33"/>
      <c r="F62" s="33"/>
      <c r="G62" s="79" t="s">
        <v>42</v>
      </c>
      <c r="H62" s="79"/>
      <c r="I62" s="79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</row>
  </sheetData>
  <mergeCells count="59">
    <mergeCell ref="B48:J48"/>
    <mergeCell ref="B54:J54"/>
    <mergeCell ref="B49:J49"/>
    <mergeCell ref="B50:J50"/>
    <mergeCell ref="B51:J51"/>
    <mergeCell ref="B52:J52"/>
    <mergeCell ref="B53:J53"/>
    <mergeCell ref="B43:J43"/>
    <mergeCell ref="B44:J44"/>
    <mergeCell ref="B45:J45"/>
    <mergeCell ref="B46:J46"/>
    <mergeCell ref="B47:J47"/>
    <mergeCell ref="A17:J17"/>
    <mergeCell ref="B39:J39"/>
    <mergeCell ref="B40:J40"/>
    <mergeCell ref="B41:J41"/>
    <mergeCell ref="B42:J42"/>
    <mergeCell ref="G60:I60"/>
    <mergeCell ref="G61:I61"/>
    <mergeCell ref="G62:I62"/>
    <mergeCell ref="A55:J55"/>
    <mergeCell ref="A56:J56"/>
    <mergeCell ref="A57:J57"/>
    <mergeCell ref="A18:J18"/>
    <mergeCell ref="A19:B19"/>
    <mergeCell ref="I19:J19"/>
    <mergeCell ref="C19:E19"/>
    <mergeCell ref="F19:H19"/>
    <mergeCell ref="B35:J35"/>
    <mergeCell ref="B36:J36"/>
    <mergeCell ref="B37:J37"/>
    <mergeCell ref="B38:J38"/>
    <mergeCell ref="A20:B20"/>
    <mergeCell ref="I20:J20"/>
    <mergeCell ref="A21:J21"/>
    <mergeCell ref="C22:D22"/>
    <mergeCell ref="G22:H22"/>
    <mergeCell ref="I22:J22"/>
    <mergeCell ref="C20:E20"/>
    <mergeCell ref="F20:H20"/>
    <mergeCell ref="E22:F22"/>
    <mergeCell ref="A33:J33"/>
    <mergeCell ref="A34:J34"/>
    <mergeCell ref="A1:J1"/>
    <mergeCell ref="A2:J2"/>
    <mergeCell ref="B13:J13"/>
    <mergeCell ref="B14:J14"/>
    <mergeCell ref="B15:J15"/>
    <mergeCell ref="B16:J16"/>
    <mergeCell ref="B3:J3"/>
    <mergeCell ref="B6:J6"/>
    <mergeCell ref="B7:J7"/>
    <mergeCell ref="A8:J8"/>
    <mergeCell ref="C9:J9"/>
    <mergeCell ref="B4:J4"/>
    <mergeCell ref="B5:J5"/>
    <mergeCell ref="C10:J10"/>
    <mergeCell ref="C11:J11"/>
    <mergeCell ref="A12:J12"/>
  </mergeCells>
  <phoneticPr fontId="2" type="noConversion"/>
  <dataValidations count="16">
    <dataValidation allowBlank="1" showInputMessage="1" showErrorMessage="1" prompt="Monto ejecutado en el trimestre" sqref="H23:H32"/>
    <dataValidation allowBlank="1" showInputMessage="1" showErrorMessage="1" prompt="Meta alcanzada en el trimestre" sqref="G23:G32"/>
    <dataValidation allowBlank="1" showInputMessage="1" showErrorMessage="1" prompt="Monto presupuestado para el producto" sqref="F23:F32 D23:D32"/>
    <dataValidation allowBlank="1" showInputMessage="1" showErrorMessage="1" prompt="Meta anual del indicador" sqref="E23:E32 C23:C32"/>
    <dataValidation allowBlank="1" showInputMessage="1" showErrorMessage="1" prompt="Nombre del indicador" sqref="B23:B32"/>
    <dataValidation allowBlank="1" showInputMessage="1" showErrorMessage="1" prompt="Nombre de cada producto" sqref="A23:A32"/>
    <dataValidation allowBlank="1" showInputMessage="1" showErrorMessage="1" prompt="¿En qué consiste el programa?" sqref="B14:J14"/>
    <dataValidation allowBlank="1" showInputMessage="1" showErrorMessage="1" prompt="Presupuesto del programa" sqref="A20:C20 F20"/>
    <dataValidation allowBlank="1" showInputMessage="1" showErrorMessage="1" prompt="Oportunidades de mejora identificadas" sqref="A57:J58"/>
    <dataValidation allowBlank="1" showInputMessage="1" showErrorMessage="1" prompt="De existir desvío, explicar razones." sqref="B38:J38 B42:J42 B46:J46 B50:J50 B54:J54"/>
    <dataValidation allowBlank="1" showInputMessage="1" showErrorMessage="1" prompt="1. Describir lo plasmado en el presupuesto_x000a_2. Describir lo alcanzado en términos financieros y de producción " sqref="B37:J37 B41:J41 B45:J45 B49:J49 B53:J53"/>
    <dataValidation allowBlank="1" showInputMessage="1" showErrorMessage="1" prompt="¿En qué consiste el producto? su objetivo" sqref="B36:J36 B40:J40 B44:J44 B48:J48 B52:J52"/>
    <dataValidation allowBlank="1" showInputMessage="1" showErrorMessage="1" prompt="Nombre del producto" sqref="B35:J35 B39:J39 B43:J43 B47:J47 B51:J51"/>
    <dataValidation allowBlank="1" showInputMessage="1" showErrorMessage="1" prompt="¿A quién va dirigido el programa?, ¿qué característica tiene esta población que requiere ser beneficiada?" sqref="B15:J15"/>
    <dataValidation allowBlank="1" showInputMessage="1" prompt="Nombre del capítulo" sqref="B3:J5"/>
    <dataValidation allowBlank="1" sqref="A3"/>
  </dataValidations>
  <pageMargins left="0.7" right="0.7" top="1.6477941176470587" bottom="0.75" header="0.3" footer="0.3"/>
  <pageSetup scale="54" fitToHeight="0" orientation="portrait" r:id="rId1"/>
  <headerFooter>
    <oddHeader>&amp;C
&amp;G
&amp;"Verdana,Negrita"&amp;10INFORME DE EVALUACIÓN TRIMESTRAL DE LAS
METAS FÍSICAS-FINANCIERAS
ENERO-MARZO 2023&amp;R&amp;"Verdana,Negrita"&amp;10
INF-PPP-05
Versión: 01</oddHeader>
  </headerFooter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Layout" topLeftCell="A22" zoomScale="85" zoomScaleNormal="100" zoomScaleSheetLayoutView="85" zoomScalePageLayoutView="85" workbookViewId="0">
      <selection activeCell="B29" sqref="B29:J29"/>
    </sheetView>
  </sheetViews>
  <sheetFormatPr baseColWidth="10" defaultRowHeight="14.25" x14ac:dyDescent="0.2"/>
  <cols>
    <col min="1" max="1" width="33" style="3" customWidth="1"/>
    <col min="2" max="2" width="17.85546875" style="3" bestFit="1" customWidth="1"/>
    <col min="3" max="3" width="12.7109375" style="3" customWidth="1"/>
    <col min="4" max="4" width="15" style="3" bestFit="1" customWidth="1"/>
    <col min="5" max="5" width="12.7109375" style="3" customWidth="1"/>
    <col min="6" max="6" width="20.28515625" style="3" customWidth="1"/>
    <col min="7" max="7" width="12.7109375" style="3" customWidth="1"/>
    <col min="8" max="8" width="13.7109375" style="3" bestFit="1" customWidth="1"/>
    <col min="9" max="10" width="12.7109375" style="3" customWidth="1"/>
    <col min="11" max="11" width="11.42578125" style="3"/>
    <col min="12" max="16384" width="11.42578125" style="2"/>
  </cols>
  <sheetData>
    <row r="1" spans="1:11" ht="15" x14ac:dyDescent="0.2">
      <c r="A1" s="36" t="s">
        <v>90</v>
      </c>
      <c r="B1" s="37"/>
      <c r="C1" s="37"/>
      <c r="D1" s="37"/>
      <c r="E1" s="37"/>
      <c r="F1" s="37"/>
      <c r="G1" s="37"/>
      <c r="H1" s="37"/>
      <c r="I1" s="37"/>
      <c r="J1" s="38"/>
      <c r="K1" s="1"/>
    </row>
    <row r="2" spans="1:11" ht="15" x14ac:dyDescent="0.2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  <c r="K2" s="1"/>
    </row>
    <row r="3" spans="1:11" x14ac:dyDescent="0.2">
      <c r="A3" s="14" t="s">
        <v>1</v>
      </c>
      <c r="B3" s="42" t="s">
        <v>46</v>
      </c>
      <c r="C3" s="42"/>
      <c r="D3" s="42"/>
      <c r="E3" s="42"/>
      <c r="F3" s="42"/>
      <c r="G3" s="42"/>
      <c r="H3" s="42"/>
      <c r="I3" s="42"/>
      <c r="J3" s="42"/>
      <c r="K3" s="1"/>
    </row>
    <row r="4" spans="1:11" ht="15" customHeight="1" x14ac:dyDescent="0.2">
      <c r="A4" s="15" t="s">
        <v>27</v>
      </c>
      <c r="B4" s="42" t="s">
        <v>47</v>
      </c>
      <c r="C4" s="42"/>
      <c r="D4" s="42"/>
      <c r="E4" s="42"/>
      <c r="F4" s="42"/>
      <c r="G4" s="42"/>
      <c r="H4" s="42"/>
      <c r="I4" s="42"/>
      <c r="J4" s="42"/>
      <c r="K4" s="1"/>
    </row>
    <row r="5" spans="1:11" x14ac:dyDescent="0.2">
      <c r="A5" s="15" t="s">
        <v>28</v>
      </c>
      <c r="B5" s="42" t="s">
        <v>48</v>
      </c>
      <c r="C5" s="42"/>
      <c r="D5" s="42"/>
      <c r="E5" s="42"/>
      <c r="F5" s="42"/>
      <c r="G5" s="42"/>
      <c r="H5" s="42"/>
      <c r="I5" s="42"/>
      <c r="J5" s="42"/>
      <c r="K5" s="1"/>
    </row>
    <row r="6" spans="1:11" ht="54" customHeight="1" x14ac:dyDescent="0.2">
      <c r="A6" s="14" t="s">
        <v>2</v>
      </c>
      <c r="B6" s="51" t="s">
        <v>65</v>
      </c>
      <c r="C6" s="51"/>
      <c r="D6" s="51"/>
      <c r="E6" s="51"/>
      <c r="F6" s="51"/>
      <c r="G6" s="51"/>
      <c r="H6" s="51"/>
      <c r="I6" s="51"/>
      <c r="J6" s="51"/>
    </row>
    <row r="7" spans="1:11" ht="53.25" customHeight="1" x14ac:dyDescent="0.2">
      <c r="A7" s="14" t="s">
        <v>3</v>
      </c>
      <c r="B7" s="51" t="s">
        <v>66</v>
      </c>
      <c r="C7" s="51"/>
      <c r="D7" s="51"/>
      <c r="E7" s="51"/>
      <c r="F7" s="51"/>
      <c r="G7" s="51"/>
      <c r="H7" s="51"/>
      <c r="I7" s="51"/>
      <c r="J7" s="51"/>
    </row>
    <row r="8" spans="1:11" ht="15" x14ac:dyDescent="0.2">
      <c r="A8" s="36" t="s">
        <v>4</v>
      </c>
      <c r="B8" s="37"/>
      <c r="C8" s="37"/>
      <c r="D8" s="37"/>
      <c r="E8" s="37"/>
      <c r="F8" s="37"/>
      <c r="G8" s="37"/>
      <c r="H8" s="37"/>
      <c r="I8" s="37"/>
      <c r="J8" s="38"/>
    </row>
    <row r="9" spans="1:11" x14ac:dyDescent="0.2">
      <c r="A9" s="16" t="s">
        <v>5</v>
      </c>
      <c r="B9" s="4">
        <v>1</v>
      </c>
      <c r="C9" s="44" t="str">
        <f>IFERROR(VLOOKUP(B9,'[1]Validacion datos'!A2:B5,2,FALSE),"")</f>
        <v>DESARROLLO INSTITUCIONAL</v>
      </c>
      <c r="D9" s="44"/>
      <c r="E9" s="44"/>
      <c r="F9" s="44"/>
      <c r="G9" s="44"/>
      <c r="H9" s="44"/>
      <c r="I9" s="44"/>
      <c r="J9" s="44"/>
    </row>
    <row r="10" spans="1:11" x14ac:dyDescent="0.2">
      <c r="A10" s="16" t="s">
        <v>6</v>
      </c>
      <c r="B10" s="5">
        <v>1.4</v>
      </c>
      <c r="C10" s="44" t="str">
        <f>IFERROR(VLOOKUP(B10,'[1]Validacion datos'!A8:B26,2,FALSE),"")</f>
        <v>Seguridad y convivencia pacífica</v>
      </c>
      <c r="D10" s="44"/>
      <c r="E10" s="44"/>
      <c r="F10" s="44"/>
      <c r="G10" s="44"/>
      <c r="H10" s="44"/>
      <c r="I10" s="44"/>
      <c r="J10" s="44"/>
    </row>
    <row r="11" spans="1:11" ht="56.25" customHeight="1" x14ac:dyDescent="0.2">
      <c r="A11" s="16" t="s">
        <v>7</v>
      </c>
      <c r="B11" s="6" t="s">
        <v>97</v>
      </c>
      <c r="C11" s="48" t="str">
        <f>IFERROR(VLOOKUP(B11,'[1]Validacion datos'!D8:E64,2,FALSE),"")</f>
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</c>
      <c r="D11" s="49"/>
      <c r="E11" s="49"/>
      <c r="F11" s="49"/>
      <c r="G11" s="49"/>
      <c r="H11" s="49"/>
      <c r="I11" s="49"/>
      <c r="J11" s="50"/>
    </row>
    <row r="12" spans="1:11" ht="15" x14ac:dyDescent="0.2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1" ht="15" customHeight="1" x14ac:dyDescent="0.2">
      <c r="A13" s="14" t="s">
        <v>9</v>
      </c>
      <c r="B13" s="54" t="s">
        <v>67</v>
      </c>
      <c r="C13" s="54"/>
      <c r="D13" s="54"/>
      <c r="E13" s="54"/>
      <c r="F13" s="54"/>
      <c r="G13" s="54"/>
      <c r="H13" s="54"/>
      <c r="I13" s="54"/>
      <c r="J13" s="55"/>
    </row>
    <row r="14" spans="1:11" ht="23.25" customHeight="1" x14ac:dyDescent="0.2">
      <c r="A14" s="17" t="s">
        <v>10</v>
      </c>
      <c r="B14" s="54" t="s">
        <v>106</v>
      </c>
      <c r="C14" s="54"/>
      <c r="D14" s="54"/>
      <c r="E14" s="54"/>
      <c r="F14" s="54"/>
      <c r="G14" s="54"/>
      <c r="H14" s="54"/>
      <c r="I14" s="54"/>
      <c r="J14" s="55"/>
    </row>
    <row r="15" spans="1:11" ht="15" customHeight="1" x14ac:dyDescent="0.2">
      <c r="A15" s="17" t="s">
        <v>116</v>
      </c>
      <c r="B15" s="54" t="s">
        <v>107</v>
      </c>
      <c r="C15" s="54"/>
      <c r="D15" s="54"/>
      <c r="E15" s="54"/>
      <c r="F15" s="54"/>
      <c r="G15" s="54"/>
      <c r="H15" s="54"/>
      <c r="I15" s="54"/>
      <c r="J15" s="55"/>
    </row>
    <row r="16" spans="1:11" ht="56.25" customHeight="1" x14ac:dyDescent="0.2">
      <c r="A16" s="17" t="s">
        <v>29</v>
      </c>
      <c r="B16" s="54" t="s">
        <v>108</v>
      </c>
      <c r="C16" s="54"/>
      <c r="D16" s="54"/>
      <c r="E16" s="54"/>
      <c r="F16" s="54"/>
      <c r="G16" s="54"/>
      <c r="H16" s="54"/>
      <c r="I16" s="54"/>
      <c r="J16" s="55"/>
      <c r="K16" s="1"/>
    </row>
    <row r="17" spans="1:11" ht="15" x14ac:dyDescent="0.2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15" x14ac:dyDescent="0.2">
      <c r="A18" s="39" t="s">
        <v>12</v>
      </c>
      <c r="B18" s="40"/>
      <c r="C18" s="40"/>
      <c r="D18" s="40"/>
      <c r="E18" s="40"/>
      <c r="F18" s="40"/>
      <c r="G18" s="40"/>
      <c r="H18" s="40"/>
      <c r="I18" s="40"/>
      <c r="J18" s="41"/>
      <c r="K18" s="1"/>
    </row>
    <row r="19" spans="1:11" ht="51" customHeight="1" x14ac:dyDescent="0.2">
      <c r="A19" s="56" t="s">
        <v>13</v>
      </c>
      <c r="B19" s="57"/>
      <c r="C19" s="58" t="s">
        <v>14</v>
      </c>
      <c r="D19" s="59"/>
      <c r="E19" s="59"/>
      <c r="F19" s="59" t="s">
        <v>15</v>
      </c>
      <c r="G19" s="59"/>
      <c r="H19" s="57"/>
      <c r="I19" s="58" t="s">
        <v>16</v>
      </c>
      <c r="J19" s="60"/>
    </row>
    <row r="20" spans="1:11" s="8" customFormat="1" x14ac:dyDescent="0.2">
      <c r="A20" s="61">
        <v>98633000</v>
      </c>
      <c r="B20" s="62"/>
      <c r="C20" s="63">
        <v>98633000</v>
      </c>
      <c r="D20" s="64"/>
      <c r="E20" s="65"/>
      <c r="F20" s="63">
        <f>+Tabla16[Financiera 
 (F)]</f>
        <v>7928026.2999999998</v>
      </c>
      <c r="G20" s="64"/>
      <c r="H20" s="65"/>
      <c r="I20" s="66">
        <f>+IF(F20&gt;0,F20/C20,0)</f>
        <v>8.037904453884602E-2</v>
      </c>
      <c r="J20" s="67"/>
      <c r="K20" s="7"/>
    </row>
    <row r="21" spans="1:11" ht="15" x14ac:dyDescent="0.2">
      <c r="A21" s="39" t="s">
        <v>43</v>
      </c>
      <c r="B21" s="40"/>
      <c r="C21" s="40"/>
      <c r="D21" s="40"/>
      <c r="E21" s="40"/>
      <c r="F21" s="40"/>
      <c r="G21" s="40"/>
      <c r="H21" s="40"/>
      <c r="I21" s="40"/>
      <c r="J21" s="41"/>
      <c r="K21" s="1"/>
    </row>
    <row r="22" spans="1:11" ht="46.5" customHeight="1" x14ac:dyDescent="0.2">
      <c r="A22" s="18"/>
      <c r="B22" s="19"/>
      <c r="C22" s="68" t="s">
        <v>38</v>
      </c>
      <c r="D22" s="69"/>
      <c r="E22" s="68" t="s">
        <v>45</v>
      </c>
      <c r="F22" s="69"/>
      <c r="G22" s="68" t="s">
        <v>44</v>
      </c>
      <c r="H22" s="68"/>
      <c r="I22" s="68" t="s">
        <v>17</v>
      </c>
      <c r="J22" s="70"/>
    </row>
    <row r="23" spans="1:11" ht="38.25" x14ac:dyDescent="0.2">
      <c r="A23" s="9" t="s">
        <v>18</v>
      </c>
      <c r="B23" s="10" t="s">
        <v>19</v>
      </c>
      <c r="C23" s="10" t="s">
        <v>30</v>
      </c>
      <c r="D23" s="10" t="s">
        <v>31</v>
      </c>
      <c r="E23" s="10" t="s">
        <v>32</v>
      </c>
      <c r="F23" s="10" t="s">
        <v>33</v>
      </c>
      <c r="G23" s="10" t="s">
        <v>34</v>
      </c>
      <c r="H23" s="10" t="s">
        <v>35</v>
      </c>
      <c r="I23" s="10" t="s">
        <v>36</v>
      </c>
      <c r="J23" s="11" t="s">
        <v>37</v>
      </c>
    </row>
    <row r="24" spans="1:11" ht="49.5" customHeight="1" x14ac:dyDescent="0.2">
      <c r="A24" s="20" t="s">
        <v>69</v>
      </c>
      <c r="B24" s="21" t="s">
        <v>68</v>
      </c>
      <c r="C24" s="22">
        <v>216</v>
      </c>
      <c r="D24" s="23">
        <v>98633000</v>
      </c>
      <c r="E24" s="24">
        <v>54</v>
      </c>
      <c r="F24" s="24">
        <v>10300916.5</v>
      </c>
      <c r="G24" s="25">
        <v>87</v>
      </c>
      <c r="H24" s="23">
        <v>7928026.2999999998</v>
      </c>
      <c r="I24" s="26">
        <f>IF(G24&gt;0,G24/E24,0)</f>
        <v>1.6111111111111112</v>
      </c>
      <c r="J24" s="27">
        <f t="shared" ref="J24" si="0">IF(H24&gt;0,H24/F24,0)</f>
        <v>0.76964280799674478</v>
      </c>
    </row>
    <row r="25" spans="1:11" ht="15" x14ac:dyDescent="0.2">
      <c r="A25" s="36" t="s">
        <v>20</v>
      </c>
      <c r="B25" s="37"/>
      <c r="C25" s="37"/>
      <c r="D25" s="37"/>
      <c r="E25" s="37"/>
      <c r="F25" s="37"/>
      <c r="G25" s="37"/>
      <c r="H25" s="37"/>
      <c r="I25" s="37"/>
      <c r="J25" s="38"/>
    </row>
    <row r="26" spans="1:11" ht="15" x14ac:dyDescent="0.2">
      <c r="A26" s="39" t="s">
        <v>21</v>
      </c>
      <c r="B26" s="40"/>
      <c r="C26" s="40"/>
      <c r="D26" s="40"/>
      <c r="E26" s="40"/>
      <c r="F26" s="40"/>
      <c r="G26" s="40"/>
      <c r="H26" s="40"/>
      <c r="I26" s="40"/>
      <c r="J26" s="41"/>
      <c r="K26" s="1"/>
    </row>
    <row r="27" spans="1:11" ht="18.75" customHeight="1" x14ac:dyDescent="0.2">
      <c r="A27" s="35" t="s">
        <v>22</v>
      </c>
      <c r="B27" s="71" t="str">
        <f>+A24</f>
        <v>7749 Extranjeros residentes con estatus migratorio regulados a través de las naturalizaciones</v>
      </c>
      <c r="C27" s="71"/>
      <c r="D27" s="71"/>
      <c r="E27" s="71"/>
      <c r="F27" s="71"/>
      <c r="G27" s="71"/>
      <c r="H27" s="71"/>
      <c r="I27" s="71"/>
      <c r="J27" s="72"/>
    </row>
    <row r="28" spans="1:11" ht="42.75" customHeight="1" x14ac:dyDescent="0.2">
      <c r="A28" s="13" t="s">
        <v>23</v>
      </c>
      <c r="B28" s="73" t="s">
        <v>96</v>
      </c>
      <c r="C28" s="73"/>
      <c r="D28" s="73"/>
      <c r="E28" s="73"/>
      <c r="F28" s="73"/>
      <c r="G28" s="73"/>
      <c r="H28" s="73"/>
      <c r="I28" s="73"/>
      <c r="J28" s="74"/>
    </row>
    <row r="29" spans="1:11" ht="26.25" customHeight="1" x14ac:dyDescent="0.2">
      <c r="A29" s="13" t="s">
        <v>24</v>
      </c>
      <c r="B29" s="73" t="s">
        <v>123</v>
      </c>
      <c r="C29" s="73"/>
      <c r="D29" s="73"/>
      <c r="E29" s="73"/>
      <c r="F29" s="73"/>
      <c r="G29" s="73"/>
      <c r="H29" s="73"/>
      <c r="I29" s="73"/>
      <c r="J29" s="74"/>
    </row>
    <row r="30" spans="1:11" ht="52.5" customHeight="1" x14ac:dyDescent="0.2">
      <c r="A30" s="13" t="s">
        <v>25</v>
      </c>
      <c r="B30" s="75" t="s">
        <v>122</v>
      </c>
      <c r="C30" s="75"/>
      <c r="D30" s="75"/>
      <c r="E30" s="75"/>
      <c r="F30" s="75"/>
      <c r="G30" s="75"/>
      <c r="H30" s="75"/>
      <c r="I30" s="75"/>
      <c r="J30" s="76"/>
    </row>
    <row r="31" spans="1:11" ht="15" x14ac:dyDescent="0.2">
      <c r="A31" s="36" t="s">
        <v>115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1" ht="15" customHeight="1" x14ac:dyDescent="0.2">
      <c r="A32" s="39" t="s">
        <v>26</v>
      </c>
      <c r="B32" s="40"/>
      <c r="C32" s="40"/>
      <c r="D32" s="40"/>
      <c r="E32" s="40"/>
      <c r="F32" s="40"/>
      <c r="G32" s="40"/>
      <c r="H32" s="40"/>
      <c r="I32" s="40"/>
      <c r="J32" s="41"/>
      <c r="K32" s="1"/>
    </row>
    <row r="33" spans="1:10" ht="27.75" customHeight="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7"/>
    </row>
    <row r="34" spans="1:10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">
      <c r="A35" s="33"/>
      <c r="B35" s="33"/>
      <c r="C35" s="33"/>
      <c r="D35" s="33"/>
      <c r="E35" s="33"/>
      <c r="F35" s="33"/>
      <c r="G35" s="33"/>
      <c r="H35" s="33"/>
      <c r="I35" s="33"/>
    </row>
    <row r="36" spans="1:10" ht="15" thickBot="1" x14ac:dyDescent="0.25">
      <c r="A36" s="31" t="s">
        <v>39</v>
      </c>
      <c r="B36" s="32">
        <f>+A20</f>
        <v>98633000</v>
      </c>
      <c r="C36" s="33"/>
      <c r="D36" s="33"/>
      <c r="E36" s="33"/>
      <c r="F36" s="33"/>
      <c r="G36" s="77"/>
      <c r="H36" s="77"/>
      <c r="I36" s="77"/>
    </row>
    <row r="37" spans="1:10" x14ac:dyDescent="0.2">
      <c r="A37" s="31" t="s">
        <v>40</v>
      </c>
      <c r="B37" s="32">
        <f>+C20</f>
        <v>98633000</v>
      </c>
      <c r="C37" s="33"/>
      <c r="D37" s="33"/>
      <c r="E37" s="33"/>
      <c r="F37" s="33"/>
      <c r="G37" s="78" t="s">
        <v>64</v>
      </c>
      <c r="H37" s="78"/>
      <c r="I37" s="78"/>
    </row>
    <row r="38" spans="1:10" x14ac:dyDescent="0.2">
      <c r="A38" s="31" t="s">
        <v>41</v>
      </c>
      <c r="B38" s="32">
        <f>+F20</f>
        <v>7928026.2999999998</v>
      </c>
      <c r="C38" s="33"/>
      <c r="D38" s="33"/>
      <c r="E38" s="33"/>
      <c r="F38" s="33"/>
      <c r="G38" s="79" t="s">
        <v>42</v>
      </c>
      <c r="H38" s="79"/>
      <c r="I38" s="79"/>
    </row>
    <row r="39" spans="1:10" x14ac:dyDescent="0.2">
      <c r="A39" s="33"/>
      <c r="B39" s="33"/>
      <c r="C39" s="33"/>
      <c r="D39" s="33"/>
      <c r="E39" s="33"/>
      <c r="F39" s="33"/>
      <c r="G39" s="33"/>
      <c r="H39" s="33"/>
      <c r="I39" s="33"/>
    </row>
  </sheetData>
  <mergeCells count="43">
    <mergeCell ref="G36:I36"/>
    <mergeCell ref="G37:I37"/>
    <mergeCell ref="G38:I38"/>
    <mergeCell ref="A31:J31"/>
    <mergeCell ref="A32:J32"/>
    <mergeCell ref="A33:J33"/>
    <mergeCell ref="A26:J26"/>
    <mergeCell ref="B27:J27"/>
    <mergeCell ref="B28:J28"/>
    <mergeCell ref="B29:J29"/>
    <mergeCell ref="B30:J30"/>
    <mergeCell ref="A25:J25"/>
    <mergeCell ref="A18:J18"/>
    <mergeCell ref="A19:B19"/>
    <mergeCell ref="C19:E19"/>
    <mergeCell ref="F19:H19"/>
    <mergeCell ref="I19:J19"/>
    <mergeCell ref="A20:B20"/>
    <mergeCell ref="C20:E20"/>
    <mergeCell ref="F20:H20"/>
    <mergeCell ref="I20:J20"/>
    <mergeCell ref="A21:J21"/>
    <mergeCell ref="C22:D22"/>
    <mergeCell ref="E22:F22"/>
    <mergeCell ref="G22:H22"/>
    <mergeCell ref="I22:J22"/>
    <mergeCell ref="A17:J17"/>
    <mergeCell ref="B6:J6"/>
    <mergeCell ref="B7:J7"/>
    <mergeCell ref="A8:J8"/>
    <mergeCell ref="C9:J9"/>
    <mergeCell ref="C10:J10"/>
    <mergeCell ref="C11:J11"/>
    <mergeCell ref="B13:J13"/>
    <mergeCell ref="B14:J14"/>
    <mergeCell ref="B15:J15"/>
    <mergeCell ref="B16:J16"/>
    <mergeCell ref="A12:J12"/>
    <mergeCell ref="B5:J5"/>
    <mergeCell ref="A1:J1"/>
    <mergeCell ref="A2:J2"/>
    <mergeCell ref="B3:J3"/>
    <mergeCell ref="B4:J4"/>
  </mergeCells>
  <dataValidations count="16">
    <dataValidation allowBlank="1" sqref="A3"/>
    <dataValidation allowBlank="1" showInputMessage="1" prompt="Nombre del capítulo" sqref="B3:J5"/>
    <dataValidation allowBlank="1" showInputMessage="1" showErrorMessage="1" prompt="¿A quién va dirigido el programa?, ¿qué característica tiene esta población que requiere ser beneficiada?" sqref="B15:J15"/>
    <dataValidation allowBlank="1" showInputMessage="1" showErrorMessage="1" prompt="Nombre del producto" sqref="B27:J27"/>
    <dataValidation allowBlank="1" showInputMessage="1" showErrorMessage="1" prompt="¿En qué consiste el producto? su objetivo" sqref="B28:J28"/>
    <dataValidation allowBlank="1" showInputMessage="1" showErrorMessage="1" prompt="1. Describir lo plasmado en el presupuesto_x000a_2. Describir lo alcanzado en términos financieros y de producción " sqref="B29:J29"/>
    <dataValidation allowBlank="1" showInputMessage="1" showErrorMessage="1" prompt="De existir desvío, explicar razones." sqref="B30:J30"/>
    <dataValidation allowBlank="1" showInputMessage="1" showErrorMessage="1" prompt="Oportunidades de mejora identificadas" sqref="A33:J34"/>
    <dataValidation allowBlank="1" showInputMessage="1" showErrorMessage="1" prompt="Presupuesto del programa" sqref="A20:C20 F20"/>
    <dataValidation allowBlank="1" showInputMessage="1" showErrorMessage="1" prompt="¿En qué consiste el programa?" sqref="B14:J14"/>
    <dataValidation allowBlank="1" showInputMessage="1" showErrorMessage="1" prompt="Nombre de cada producto" sqref="A23:A24"/>
    <dataValidation allowBlank="1" showInputMessage="1" showErrorMessage="1" prompt="Nombre del indicador" sqref="B23:B24"/>
    <dataValidation allowBlank="1" showInputMessage="1" showErrorMessage="1" prompt="Meta anual del indicador" sqref="E23:E24 C23:C24"/>
    <dataValidation allowBlank="1" showInputMessage="1" showErrorMessage="1" prompt="Monto presupuestado para el producto" sqref="F23:F24 D23:D24"/>
    <dataValidation allowBlank="1" showInputMessage="1" showErrorMessage="1" prompt="Meta alcanzada en el trimestre" sqref="G23:G24"/>
    <dataValidation allowBlank="1" showInputMessage="1" showErrorMessage="1" prompt="Monto ejecutado en el trimestre" sqref="H23:H24"/>
  </dataValidations>
  <pageMargins left="0.7" right="0.7" top="1.6958333333333333" bottom="0.75" header="0.3" footer="0.3"/>
  <pageSetup scale="55" fitToHeight="0" orientation="portrait" r:id="rId1"/>
  <headerFooter>
    <oddHeader>&amp;C
&amp;G
&amp;"Verdana,Negrita"&amp;10INFORME DE EVALUACIÓN TRIMESTRAL DE LAS
METAS FÍSICAS-FINANCIERAS
ENERO-MARZO 2023&amp;R&amp;"Verdana,Negrita"&amp;10
INF-PPP-05
Versión: 01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Layout" zoomScaleNormal="100" zoomScaleSheetLayoutView="85" workbookViewId="0">
      <selection activeCell="D44" sqref="D44"/>
    </sheetView>
  </sheetViews>
  <sheetFormatPr baseColWidth="10" defaultRowHeight="14.25" x14ac:dyDescent="0.2"/>
  <cols>
    <col min="1" max="1" width="30.85546875" style="3" customWidth="1"/>
    <col min="2" max="2" width="17.85546875" style="3" bestFit="1" customWidth="1"/>
    <col min="3" max="3" width="12.7109375" style="3" customWidth="1"/>
    <col min="4" max="4" width="15" style="3" bestFit="1" customWidth="1"/>
    <col min="5" max="5" width="12.7109375" style="3" customWidth="1"/>
    <col min="6" max="6" width="17.140625" style="3" customWidth="1"/>
    <col min="7" max="7" width="12.7109375" style="3" customWidth="1"/>
    <col min="8" max="8" width="15" style="3" bestFit="1" customWidth="1"/>
    <col min="9" max="10" width="12.7109375" style="3" customWidth="1"/>
    <col min="11" max="11" width="11.42578125" style="3"/>
    <col min="12" max="16384" width="11.42578125" style="2"/>
  </cols>
  <sheetData>
    <row r="1" spans="1:11" ht="20.25" customHeight="1" x14ac:dyDescent="0.2">
      <c r="A1" s="36" t="s">
        <v>90</v>
      </c>
      <c r="B1" s="37"/>
      <c r="C1" s="37"/>
      <c r="D1" s="37"/>
      <c r="E1" s="37"/>
      <c r="F1" s="37"/>
      <c r="G1" s="37"/>
      <c r="H1" s="37"/>
      <c r="I1" s="37"/>
      <c r="J1" s="38"/>
      <c r="K1" s="1"/>
    </row>
    <row r="2" spans="1:11" ht="15" x14ac:dyDescent="0.2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  <c r="K2" s="1"/>
    </row>
    <row r="3" spans="1:11" x14ac:dyDescent="0.2">
      <c r="A3" s="14" t="s">
        <v>1</v>
      </c>
      <c r="B3" s="42" t="s">
        <v>46</v>
      </c>
      <c r="C3" s="42"/>
      <c r="D3" s="42"/>
      <c r="E3" s="42"/>
      <c r="F3" s="42"/>
      <c r="G3" s="42"/>
      <c r="H3" s="42"/>
      <c r="I3" s="42"/>
      <c r="J3" s="42"/>
      <c r="K3" s="1"/>
    </row>
    <row r="4" spans="1:11" ht="15" customHeight="1" x14ac:dyDescent="0.2">
      <c r="A4" s="15" t="s">
        <v>27</v>
      </c>
      <c r="B4" s="42" t="s">
        <v>47</v>
      </c>
      <c r="C4" s="42"/>
      <c r="D4" s="42"/>
      <c r="E4" s="42"/>
      <c r="F4" s="42"/>
      <c r="G4" s="42"/>
      <c r="H4" s="42"/>
      <c r="I4" s="42"/>
      <c r="J4" s="42"/>
      <c r="K4" s="1"/>
    </row>
    <row r="5" spans="1:11" ht="23.25" customHeight="1" x14ac:dyDescent="0.2">
      <c r="A5" s="15" t="s">
        <v>28</v>
      </c>
      <c r="B5" s="42" t="s">
        <v>48</v>
      </c>
      <c r="C5" s="42"/>
      <c r="D5" s="42"/>
      <c r="E5" s="42"/>
      <c r="F5" s="42"/>
      <c r="G5" s="42"/>
      <c r="H5" s="42"/>
      <c r="I5" s="42"/>
      <c r="J5" s="42"/>
      <c r="K5" s="1"/>
    </row>
    <row r="6" spans="1:11" ht="50.25" customHeight="1" x14ac:dyDescent="0.2">
      <c r="A6" s="14" t="s">
        <v>2</v>
      </c>
      <c r="B6" s="51" t="s">
        <v>65</v>
      </c>
      <c r="C6" s="51"/>
      <c r="D6" s="51"/>
      <c r="E6" s="51"/>
      <c r="F6" s="51"/>
      <c r="G6" s="51"/>
      <c r="H6" s="51"/>
      <c r="I6" s="51"/>
      <c r="J6" s="51"/>
    </row>
    <row r="7" spans="1:11" ht="57" customHeight="1" x14ac:dyDescent="0.2">
      <c r="A7" s="14" t="s">
        <v>3</v>
      </c>
      <c r="B7" s="51" t="s">
        <v>66</v>
      </c>
      <c r="C7" s="51"/>
      <c r="D7" s="51"/>
      <c r="E7" s="51"/>
      <c r="F7" s="51"/>
      <c r="G7" s="51"/>
      <c r="H7" s="51"/>
      <c r="I7" s="51"/>
      <c r="J7" s="51"/>
    </row>
    <row r="8" spans="1:11" ht="15" x14ac:dyDescent="0.2">
      <c r="A8" s="36" t="s">
        <v>4</v>
      </c>
      <c r="B8" s="37"/>
      <c r="C8" s="37"/>
      <c r="D8" s="37"/>
      <c r="E8" s="37"/>
      <c r="F8" s="37"/>
      <c r="G8" s="37"/>
      <c r="H8" s="37"/>
      <c r="I8" s="37"/>
      <c r="J8" s="38"/>
    </row>
    <row r="9" spans="1:11" x14ac:dyDescent="0.2">
      <c r="A9" s="43" t="s">
        <v>5</v>
      </c>
      <c r="B9" s="4">
        <v>1</v>
      </c>
      <c r="C9" s="44" t="str">
        <f>IFERROR(VLOOKUP(B9,'[1]Validacion datos'!A2:B5,2,FALSE),"")</f>
        <v>DESARROLLO INSTITUCIONAL</v>
      </c>
      <c r="D9" s="44"/>
      <c r="E9" s="44"/>
      <c r="F9" s="44"/>
      <c r="G9" s="44"/>
      <c r="H9" s="44"/>
      <c r="I9" s="44"/>
      <c r="J9" s="44"/>
    </row>
    <row r="10" spans="1:11" x14ac:dyDescent="0.2">
      <c r="A10" s="43" t="s">
        <v>6</v>
      </c>
      <c r="B10" s="5">
        <v>1.2</v>
      </c>
      <c r="C10" s="44" t="str">
        <f>IFERROR(VLOOKUP(B10,'[1]Validacion datos'!A8:B26,2,FALSE),"")</f>
        <v>Imperio de la ley y seguridad ciudadana</v>
      </c>
      <c r="D10" s="44"/>
      <c r="E10" s="44"/>
      <c r="F10" s="44"/>
      <c r="G10" s="44"/>
      <c r="H10" s="44"/>
      <c r="I10" s="44"/>
      <c r="J10" s="44"/>
    </row>
    <row r="11" spans="1:11" ht="25.5" customHeight="1" x14ac:dyDescent="0.2">
      <c r="A11" s="43" t="s">
        <v>7</v>
      </c>
      <c r="B11" s="6" t="s">
        <v>92</v>
      </c>
      <c r="C11" s="48" t="str">
        <f>IFERROR(VLOOKUP(B11,'[1]Validacion datos'!D8:E64,2,FALSE),"")</f>
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</c>
      <c r="D11" s="49"/>
      <c r="E11" s="49"/>
      <c r="F11" s="49"/>
      <c r="G11" s="49"/>
      <c r="H11" s="49"/>
      <c r="I11" s="49"/>
      <c r="J11" s="50"/>
    </row>
    <row r="12" spans="1:11" ht="15" x14ac:dyDescent="0.2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1" ht="15" customHeight="1" x14ac:dyDescent="0.2">
      <c r="A13" s="14" t="s">
        <v>9</v>
      </c>
      <c r="B13" s="52" t="s">
        <v>72</v>
      </c>
      <c r="C13" s="52"/>
      <c r="D13" s="52"/>
      <c r="E13" s="52"/>
      <c r="F13" s="52"/>
      <c r="G13" s="52"/>
      <c r="H13" s="52"/>
      <c r="I13" s="52"/>
      <c r="J13" s="53"/>
    </row>
    <row r="14" spans="1:11" ht="81.75" customHeight="1" x14ac:dyDescent="0.2">
      <c r="A14" s="17" t="s">
        <v>10</v>
      </c>
      <c r="B14" s="54" t="s">
        <v>109</v>
      </c>
      <c r="C14" s="54"/>
      <c r="D14" s="54"/>
      <c r="E14" s="54"/>
      <c r="F14" s="54"/>
      <c r="G14" s="54"/>
      <c r="H14" s="54"/>
      <c r="I14" s="54"/>
      <c r="J14" s="55"/>
    </row>
    <row r="15" spans="1:11" ht="21" customHeight="1" x14ac:dyDescent="0.2">
      <c r="A15" s="17" t="s">
        <v>116</v>
      </c>
      <c r="B15" s="54" t="s">
        <v>110</v>
      </c>
      <c r="C15" s="54"/>
      <c r="D15" s="54"/>
      <c r="E15" s="54"/>
      <c r="F15" s="54"/>
      <c r="G15" s="54"/>
      <c r="H15" s="54"/>
      <c r="I15" s="54"/>
      <c r="J15" s="55"/>
    </row>
    <row r="16" spans="1:11" ht="39" customHeight="1" x14ac:dyDescent="0.2">
      <c r="A16" s="17" t="s">
        <v>29</v>
      </c>
      <c r="B16" s="54" t="s">
        <v>111</v>
      </c>
      <c r="C16" s="54"/>
      <c r="D16" s="54"/>
      <c r="E16" s="54"/>
      <c r="F16" s="54"/>
      <c r="G16" s="54"/>
      <c r="H16" s="54"/>
      <c r="I16" s="54"/>
      <c r="J16" s="55"/>
      <c r="K16" s="1"/>
    </row>
    <row r="17" spans="1:11" ht="15" x14ac:dyDescent="0.2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15" x14ac:dyDescent="0.2">
      <c r="A18" s="39" t="s">
        <v>12</v>
      </c>
      <c r="B18" s="40"/>
      <c r="C18" s="40"/>
      <c r="D18" s="40"/>
      <c r="E18" s="40"/>
      <c r="F18" s="40"/>
      <c r="G18" s="40"/>
      <c r="H18" s="40"/>
      <c r="I18" s="40"/>
      <c r="J18" s="41"/>
      <c r="K18" s="1"/>
    </row>
    <row r="19" spans="1:11" ht="45.75" customHeight="1" x14ac:dyDescent="0.2">
      <c r="A19" s="56" t="s">
        <v>13</v>
      </c>
      <c r="B19" s="57"/>
      <c r="C19" s="58" t="s">
        <v>14</v>
      </c>
      <c r="D19" s="59"/>
      <c r="E19" s="59"/>
      <c r="F19" s="59" t="s">
        <v>15</v>
      </c>
      <c r="G19" s="59"/>
      <c r="H19" s="57"/>
      <c r="I19" s="58" t="s">
        <v>16</v>
      </c>
      <c r="J19" s="60"/>
    </row>
    <row r="20" spans="1:11" s="8" customFormat="1" ht="29.25" customHeight="1" x14ac:dyDescent="0.2">
      <c r="A20" s="61">
        <v>44136888</v>
      </c>
      <c r="B20" s="62"/>
      <c r="C20" s="63">
        <v>44136888</v>
      </c>
      <c r="D20" s="64"/>
      <c r="E20" s="65"/>
      <c r="F20" s="63">
        <f>+Tabla167[Financiera 
 (F)]</f>
        <v>10536513.5</v>
      </c>
      <c r="G20" s="64"/>
      <c r="H20" s="65"/>
      <c r="I20" s="66">
        <f>+IF(F20&gt;0,F20/C20,0)</f>
        <v>0.23872352531968272</v>
      </c>
      <c r="J20" s="67"/>
      <c r="K20" s="7"/>
    </row>
    <row r="21" spans="1:11" ht="15" x14ac:dyDescent="0.2">
      <c r="A21" s="39" t="s">
        <v>43</v>
      </c>
      <c r="B21" s="40"/>
      <c r="C21" s="40"/>
      <c r="D21" s="40"/>
      <c r="E21" s="40"/>
      <c r="F21" s="40"/>
      <c r="G21" s="40"/>
      <c r="H21" s="40"/>
      <c r="I21" s="40"/>
      <c r="J21" s="41"/>
      <c r="K21" s="1"/>
    </row>
    <row r="22" spans="1:11" ht="42.75" customHeight="1" x14ac:dyDescent="0.2">
      <c r="A22" s="18"/>
      <c r="B22" s="19"/>
      <c r="C22" s="68" t="s">
        <v>38</v>
      </c>
      <c r="D22" s="69"/>
      <c r="E22" s="68" t="s">
        <v>45</v>
      </c>
      <c r="F22" s="69"/>
      <c r="G22" s="68" t="s">
        <v>44</v>
      </c>
      <c r="H22" s="68"/>
      <c r="I22" s="68" t="s">
        <v>17</v>
      </c>
      <c r="J22" s="70"/>
    </row>
    <row r="23" spans="1:11" ht="38.25" x14ac:dyDescent="0.2">
      <c r="A23" s="9" t="s">
        <v>18</v>
      </c>
      <c r="B23" s="10" t="s">
        <v>19</v>
      </c>
      <c r="C23" s="10" t="s">
        <v>30</v>
      </c>
      <c r="D23" s="10" t="s">
        <v>31</v>
      </c>
      <c r="E23" s="10" t="s">
        <v>32</v>
      </c>
      <c r="F23" s="10" t="s">
        <v>33</v>
      </c>
      <c r="G23" s="10" t="s">
        <v>34</v>
      </c>
      <c r="H23" s="10" t="s">
        <v>35</v>
      </c>
      <c r="I23" s="10" t="s">
        <v>36</v>
      </c>
      <c r="J23" s="11" t="s">
        <v>37</v>
      </c>
    </row>
    <row r="24" spans="1:11" ht="79.5" customHeight="1" x14ac:dyDescent="0.2">
      <c r="A24" s="20" t="s">
        <v>70</v>
      </c>
      <c r="B24" s="21" t="s">
        <v>71</v>
      </c>
      <c r="C24" s="22">
        <v>2000</v>
      </c>
      <c r="D24" s="23">
        <v>44136888</v>
      </c>
      <c r="E24" s="24">
        <v>0</v>
      </c>
      <c r="F24" s="24">
        <v>11409222</v>
      </c>
      <c r="G24" s="25">
        <v>0</v>
      </c>
      <c r="H24" s="23">
        <v>10536513.5</v>
      </c>
      <c r="I24" s="26">
        <f>IF(G24&gt;0,G24/E24,0)</f>
        <v>0</v>
      </c>
      <c r="J24" s="27">
        <f t="shared" ref="J24" si="0">IF(H24&gt;0,H24/F24,0)</f>
        <v>0.92350850040432209</v>
      </c>
    </row>
    <row r="25" spans="1:11" ht="15" x14ac:dyDescent="0.2">
      <c r="A25" s="36" t="s">
        <v>20</v>
      </c>
      <c r="B25" s="37"/>
      <c r="C25" s="37"/>
      <c r="D25" s="37"/>
      <c r="E25" s="37"/>
      <c r="F25" s="37"/>
      <c r="G25" s="37"/>
      <c r="H25" s="37"/>
      <c r="I25" s="37"/>
      <c r="J25" s="38"/>
    </row>
    <row r="26" spans="1:11" ht="15" x14ac:dyDescent="0.2">
      <c r="A26" s="39" t="s">
        <v>21</v>
      </c>
      <c r="B26" s="40"/>
      <c r="C26" s="40"/>
      <c r="D26" s="40"/>
      <c r="E26" s="40"/>
      <c r="F26" s="40"/>
      <c r="G26" s="40"/>
      <c r="H26" s="40"/>
      <c r="I26" s="40"/>
      <c r="J26" s="41"/>
      <c r="K26" s="1"/>
    </row>
    <row r="27" spans="1:11" ht="18.75" customHeight="1" x14ac:dyDescent="0.2">
      <c r="A27" s="35" t="s">
        <v>22</v>
      </c>
      <c r="B27" s="71" t="str">
        <f>+A24</f>
        <v>7750 Jóvenes estudiantes reciben formación como Policías Auxiliares.</v>
      </c>
      <c r="C27" s="71"/>
      <c r="D27" s="71"/>
      <c r="E27" s="71"/>
      <c r="F27" s="71"/>
      <c r="G27" s="71"/>
      <c r="H27" s="71"/>
      <c r="I27" s="71"/>
      <c r="J27" s="72"/>
    </row>
    <row r="28" spans="1:11" ht="54" customHeight="1" x14ac:dyDescent="0.2">
      <c r="A28" s="13" t="s">
        <v>23</v>
      </c>
      <c r="B28" s="73" t="s">
        <v>95</v>
      </c>
      <c r="C28" s="73"/>
      <c r="D28" s="73"/>
      <c r="E28" s="73"/>
      <c r="F28" s="73"/>
      <c r="G28" s="73"/>
      <c r="H28" s="73"/>
      <c r="I28" s="73"/>
      <c r="J28" s="74"/>
    </row>
    <row r="29" spans="1:11" ht="21.75" customHeight="1" x14ac:dyDescent="0.2">
      <c r="A29" s="13" t="s">
        <v>24</v>
      </c>
      <c r="B29" s="73" t="s">
        <v>119</v>
      </c>
      <c r="C29" s="73"/>
      <c r="D29" s="73"/>
      <c r="E29" s="73"/>
      <c r="F29" s="73"/>
      <c r="G29" s="73"/>
      <c r="H29" s="73"/>
      <c r="I29" s="73"/>
      <c r="J29" s="74"/>
    </row>
    <row r="30" spans="1:11" ht="52.5" customHeight="1" x14ac:dyDescent="0.2">
      <c r="A30" s="13" t="s">
        <v>25</v>
      </c>
      <c r="B30" s="75" t="s">
        <v>73</v>
      </c>
      <c r="C30" s="75"/>
      <c r="D30" s="75"/>
      <c r="E30" s="75"/>
      <c r="F30" s="75"/>
      <c r="G30" s="75"/>
      <c r="H30" s="75"/>
      <c r="I30" s="75"/>
      <c r="J30" s="76"/>
    </row>
    <row r="31" spans="1:11" ht="15" x14ac:dyDescent="0.2">
      <c r="A31" s="36" t="s">
        <v>115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1" ht="15" customHeight="1" x14ac:dyDescent="0.2">
      <c r="A32" s="39" t="s">
        <v>26</v>
      </c>
      <c r="B32" s="40"/>
      <c r="C32" s="40"/>
      <c r="D32" s="40"/>
      <c r="E32" s="40"/>
      <c r="F32" s="40"/>
      <c r="G32" s="40"/>
      <c r="H32" s="40"/>
      <c r="I32" s="40"/>
      <c r="J32" s="41"/>
      <c r="K32" s="1"/>
    </row>
    <row r="33" spans="1:10" ht="27.75" customHeight="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7"/>
    </row>
    <row r="34" spans="1:10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">
      <c r="A35" s="33"/>
      <c r="B35" s="33"/>
      <c r="C35" s="33"/>
      <c r="D35" s="33"/>
      <c r="E35" s="33"/>
      <c r="F35" s="33"/>
      <c r="G35" s="33"/>
      <c r="H35" s="33"/>
      <c r="I35" s="33"/>
    </row>
    <row r="36" spans="1:10" ht="15" thickBot="1" x14ac:dyDescent="0.25">
      <c r="A36" s="31" t="s">
        <v>39</v>
      </c>
      <c r="B36" s="32">
        <f>+A20</f>
        <v>44136888</v>
      </c>
      <c r="C36" s="33"/>
      <c r="D36" s="33"/>
      <c r="E36" s="33"/>
      <c r="F36" s="33"/>
      <c r="G36" s="77"/>
      <c r="H36" s="77"/>
      <c r="I36" s="77"/>
    </row>
    <row r="37" spans="1:10" x14ac:dyDescent="0.2">
      <c r="A37" s="31" t="s">
        <v>40</v>
      </c>
      <c r="B37" s="32">
        <f>+C20</f>
        <v>44136888</v>
      </c>
      <c r="C37" s="33"/>
      <c r="D37" s="33"/>
      <c r="E37" s="33"/>
      <c r="F37" s="33"/>
      <c r="G37" s="78" t="s">
        <v>64</v>
      </c>
      <c r="H37" s="78"/>
      <c r="I37" s="78"/>
    </row>
    <row r="38" spans="1:10" x14ac:dyDescent="0.2">
      <c r="A38" s="31" t="s">
        <v>41</v>
      </c>
      <c r="B38" s="32">
        <f>+F20</f>
        <v>10536513.5</v>
      </c>
      <c r="C38" s="33"/>
      <c r="D38" s="33"/>
      <c r="E38" s="33"/>
      <c r="F38" s="33"/>
      <c r="G38" s="79" t="s">
        <v>42</v>
      </c>
      <c r="H38" s="79"/>
      <c r="I38" s="79"/>
    </row>
  </sheetData>
  <mergeCells count="43">
    <mergeCell ref="A32:J32"/>
    <mergeCell ref="A33:J33"/>
    <mergeCell ref="G36:I36"/>
    <mergeCell ref="G37:I37"/>
    <mergeCell ref="G38:I38"/>
    <mergeCell ref="A31:J31"/>
    <mergeCell ref="A21:J21"/>
    <mergeCell ref="C22:D22"/>
    <mergeCell ref="E22:F22"/>
    <mergeCell ref="G22:H22"/>
    <mergeCell ref="I22:J22"/>
    <mergeCell ref="A25:J25"/>
    <mergeCell ref="A26:J26"/>
    <mergeCell ref="B27:J27"/>
    <mergeCell ref="B28:J28"/>
    <mergeCell ref="B29:J29"/>
    <mergeCell ref="B30:J30"/>
    <mergeCell ref="C10:J10"/>
    <mergeCell ref="A20:B20"/>
    <mergeCell ref="C20:E20"/>
    <mergeCell ref="F20:H20"/>
    <mergeCell ref="I20:J20"/>
    <mergeCell ref="A12:J12"/>
    <mergeCell ref="A17:J17"/>
    <mergeCell ref="A18:J18"/>
    <mergeCell ref="A19:B19"/>
    <mergeCell ref="C19:E19"/>
    <mergeCell ref="F19:H19"/>
    <mergeCell ref="I19:J19"/>
    <mergeCell ref="B13:J13"/>
    <mergeCell ref="B14:J14"/>
    <mergeCell ref="B15:J15"/>
    <mergeCell ref="B16:J16"/>
    <mergeCell ref="C11:J11"/>
    <mergeCell ref="A1:J1"/>
    <mergeCell ref="A2:J2"/>
    <mergeCell ref="B3:J3"/>
    <mergeCell ref="B4:J4"/>
    <mergeCell ref="B5:J5"/>
    <mergeCell ref="B6:J6"/>
    <mergeCell ref="B7:J7"/>
    <mergeCell ref="A8:J8"/>
    <mergeCell ref="C9:J9"/>
  </mergeCells>
  <dataValidations count="16">
    <dataValidation allowBlank="1" showInputMessage="1" showErrorMessage="1" prompt="Monto ejecutado en el trimestre" sqref="H23:H24"/>
    <dataValidation allowBlank="1" showInputMessage="1" showErrorMessage="1" prompt="Meta alcanzada en el trimestre" sqref="G23:G24"/>
    <dataValidation allowBlank="1" showInputMessage="1" showErrorMessage="1" prompt="Monto presupuestado para el producto" sqref="F23:F24 D23:D24"/>
    <dataValidation allowBlank="1" showInputMessage="1" showErrorMessage="1" prompt="Meta anual del indicador" sqref="E23:E24 C23:C24"/>
    <dataValidation allowBlank="1" showInputMessage="1" showErrorMessage="1" prompt="Nombre del indicador" sqref="B23:B24"/>
    <dataValidation allowBlank="1" showInputMessage="1" showErrorMessage="1" prompt="Nombre de cada producto" sqref="A23:A24"/>
    <dataValidation allowBlank="1" showInputMessage="1" showErrorMessage="1" prompt="¿En qué consiste el programa?" sqref="B14:J14"/>
    <dataValidation allowBlank="1" showInputMessage="1" showErrorMessage="1" prompt="Presupuesto del programa" sqref="A20:C20 F20"/>
    <dataValidation allowBlank="1" showInputMessage="1" showErrorMessage="1" prompt="Oportunidades de mejora identificadas" sqref="A33:J34"/>
    <dataValidation allowBlank="1" showInputMessage="1" showErrorMessage="1" prompt="De existir desvío, explicar razones." sqref="B30:J30"/>
    <dataValidation allowBlank="1" showInputMessage="1" showErrorMessage="1" prompt="1. Describir lo plasmado en el presupuesto_x000a_2. Describir lo alcanzado en términos financieros y de producción " sqref="B29:J29"/>
    <dataValidation allowBlank="1" showInputMessage="1" showErrorMessage="1" prompt="¿En qué consiste el producto? su objetivo" sqref="B28:J28"/>
    <dataValidation allowBlank="1" showInputMessage="1" showErrorMessage="1" prompt="Nombre del producto" sqref="B27:J27"/>
    <dataValidation allowBlank="1" showInputMessage="1" showErrorMessage="1" prompt="¿A quién va dirigido el programa?, ¿qué característica tiene esta población que requiere ser beneficiada?" sqref="B15:J15"/>
    <dataValidation allowBlank="1" showInputMessage="1" prompt="Nombre del capítulo" sqref="B3:J5"/>
    <dataValidation allowBlank="1" sqref="A3"/>
  </dataValidations>
  <pageMargins left="0.7" right="0.7" top="1.7324999999999999" bottom="0.75" header="0.3" footer="0.3"/>
  <pageSetup scale="56" fitToHeight="0" orientation="portrait" r:id="rId1"/>
  <headerFooter>
    <oddHeader>&amp;C
&amp;G
&amp;"Verdana,Negrita"&amp;10INFORME DE EVALUACIÓN TRIMESTRAL DE LAS
METAS FÍSICAS-FINANCIERAS
ENERO-MARZO 2023&amp;R&amp;"Verdana,Negrita"&amp;10
INF-PPP-05
Versión: 01</oddHeader>
  </headerFooter>
  <legacy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A37" zoomScaleNormal="100" zoomScaleSheetLayoutView="85" workbookViewId="0">
      <selection activeCell="B45" sqref="B45"/>
    </sheetView>
  </sheetViews>
  <sheetFormatPr baseColWidth="10" defaultRowHeight="14.25" x14ac:dyDescent="0.2"/>
  <cols>
    <col min="1" max="1" width="31.85546875" style="3" bestFit="1" customWidth="1"/>
    <col min="2" max="2" width="21.5703125" style="3" bestFit="1" customWidth="1"/>
    <col min="3" max="3" width="12.7109375" style="3" customWidth="1"/>
    <col min="4" max="4" width="16.140625" style="3" bestFit="1" customWidth="1"/>
    <col min="5" max="5" width="12.7109375" style="3" customWidth="1"/>
    <col min="6" max="6" width="17.42578125" style="3" customWidth="1"/>
    <col min="7" max="7" width="12.7109375" style="3" customWidth="1"/>
    <col min="8" max="8" width="15" style="3" bestFit="1" customWidth="1"/>
    <col min="9" max="10" width="12.7109375" style="3" customWidth="1"/>
    <col min="11" max="11" width="11.42578125" style="3"/>
    <col min="12" max="16384" width="11.42578125" style="2"/>
  </cols>
  <sheetData>
    <row r="1" spans="1:11" ht="15" x14ac:dyDescent="0.2">
      <c r="A1" s="36" t="s">
        <v>90</v>
      </c>
      <c r="B1" s="37"/>
      <c r="C1" s="37"/>
      <c r="D1" s="37"/>
      <c r="E1" s="37"/>
      <c r="F1" s="37"/>
      <c r="G1" s="37"/>
      <c r="H1" s="37"/>
      <c r="I1" s="37"/>
      <c r="J1" s="38"/>
      <c r="K1" s="1"/>
    </row>
    <row r="2" spans="1:11" ht="15" x14ac:dyDescent="0.2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  <c r="K2" s="1"/>
    </row>
    <row r="3" spans="1:11" x14ac:dyDescent="0.2">
      <c r="A3" s="14" t="s">
        <v>1</v>
      </c>
      <c r="B3" s="42" t="s">
        <v>46</v>
      </c>
      <c r="C3" s="42"/>
      <c r="D3" s="42"/>
      <c r="E3" s="42"/>
      <c r="F3" s="42"/>
      <c r="G3" s="42"/>
      <c r="H3" s="42"/>
      <c r="I3" s="42"/>
      <c r="J3" s="42"/>
      <c r="K3" s="1"/>
    </row>
    <row r="4" spans="1:11" ht="15" customHeight="1" x14ac:dyDescent="0.2">
      <c r="A4" s="15" t="s">
        <v>27</v>
      </c>
      <c r="B4" s="42" t="s">
        <v>47</v>
      </c>
      <c r="C4" s="42"/>
      <c r="D4" s="42"/>
      <c r="E4" s="42"/>
      <c r="F4" s="42"/>
      <c r="G4" s="42"/>
      <c r="H4" s="42"/>
      <c r="I4" s="42"/>
      <c r="J4" s="42"/>
      <c r="K4" s="1"/>
    </row>
    <row r="5" spans="1:11" x14ac:dyDescent="0.2">
      <c r="A5" s="15" t="s">
        <v>28</v>
      </c>
      <c r="B5" s="42" t="s">
        <v>48</v>
      </c>
      <c r="C5" s="42"/>
      <c r="D5" s="42"/>
      <c r="E5" s="42"/>
      <c r="F5" s="42"/>
      <c r="G5" s="42"/>
      <c r="H5" s="42"/>
      <c r="I5" s="42"/>
      <c r="J5" s="42"/>
      <c r="K5" s="1"/>
    </row>
    <row r="6" spans="1:11" ht="42" customHeight="1" x14ac:dyDescent="0.2">
      <c r="A6" s="14" t="s">
        <v>2</v>
      </c>
      <c r="B6" s="51" t="s">
        <v>65</v>
      </c>
      <c r="C6" s="51"/>
      <c r="D6" s="51"/>
      <c r="E6" s="51"/>
      <c r="F6" s="51"/>
      <c r="G6" s="51"/>
      <c r="H6" s="51"/>
      <c r="I6" s="51"/>
      <c r="J6" s="51"/>
    </row>
    <row r="7" spans="1:11" ht="53.25" customHeight="1" x14ac:dyDescent="0.2">
      <c r="A7" s="14" t="s">
        <v>3</v>
      </c>
      <c r="B7" s="51" t="s">
        <v>66</v>
      </c>
      <c r="C7" s="51"/>
      <c r="D7" s="51"/>
      <c r="E7" s="51"/>
      <c r="F7" s="51"/>
      <c r="G7" s="51"/>
      <c r="H7" s="51"/>
      <c r="I7" s="51"/>
      <c r="J7" s="51"/>
    </row>
    <row r="8" spans="1:11" ht="15" x14ac:dyDescent="0.2">
      <c r="A8" s="36" t="s">
        <v>4</v>
      </c>
      <c r="B8" s="37"/>
      <c r="C8" s="37"/>
      <c r="D8" s="37"/>
      <c r="E8" s="37"/>
      <c r="F8" s="37"/>
      <c r="G8" s="37"/>
      <c r="H8" s="37"/>
      <c r="I8" s="37"/>
      <c r="J8" s="38"/>
    </row>
    <row r="9" spans="1:11" x14ac:dyDescent="0.2">
      <c r="A9" s="16" t="s">
        <v>5</v>
      </c>
      <c r="B9" s="4">
        <v>1</v>
      </c>
      <c r="C9" s="44" t="str">
        <f>IFERROR(VLOOKUP(B9,'[1]Validacion datos'!A2:B5,2,FALSE),"")</f>
        <v>DESARROLLO INSTITUCIONAL</v>
      </c>
      <c r="D9" s="44"/>
      <c r="E9" s="44"/>
      <c r="F9" s="44"/>
      <c r="G9" s="44"/>
      <c r="H9" s="44"/>
      <c r="I9" s="44"/>
      <c r="J9" s="44"/>
    </row>
    <row r="10" spans="1:11" x14ac:dyDescent="0.2">
      <c r="A10" s="16" t="s">
        <v>6</v>
      </c>
      <c r="B10" s="5">
        <v>1.2</v>
      </c>
      <c r="C10" s="44" t="str">
        <f>IFERROR(VLOOKUP(B10,'[1]Validacion datos'!A8:B26,2,FALSE),"")</f>
        <v>Imperio de la ley y seguridad ciudadana</v>
      </c>
      <c r="D10" s="44"/>
      <c r="E10" s="44"/>
      <c r="F10" s="44"/>
      <c r="G10" s="44"/>
      <c r="H10" s="44"/>
      <c r="I10" s="44"/>
      <c r="J10" s="44"/>
    </row>
    <row r="11" spans="1:11" ht="48" customHeight="1" x14ac:dyDescent="0.2">
      <c r="A11" s="16" t="s">
        <v>7</v>
      </c>
      <c r="B11" s="6" t="s">
        <v>92</v>
      </c>
      <c r="C11" s="48" t="str">
        <f>IFERROR(VLOOKUP(B11,'[1]Validacion datos'!D8:E64,2,FALSE),"")</f>
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</c>
      <c r="D11" s="49"/>
      <c r="E11" s="49"/>
      <c r="F11" s="49"/>
      <c r="G11" s="49"/>
      <c r="H11" s="49"/>
      <c r="I11" s="49"/>
      <c r="J11" s="50"/>
    </row>
    <row r="12" spans="1:11" ht="15" x14ac:dyDescent="0.2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1" ht="15" customHeight="1" x14ac:dyDescent="0.2">
      <c r="A13" s="14" t="s">
        <v>9</v>
      </c>
      <c r="B13" s="52" t="s">
        <v>74</v>
      </c>
      <c r="C13" s="52"/>
      <c r="D13" s="52"/>
      <c r="E13" s="52"/>
      <c r="F13" s="52"/>
      <c r="G13" s="52"/>
      <c r="H13" s="52"/>
      <c r="I13" s="52"/>
      <c r="J13" s="53"/>
    </row>
    <row r="14" spans="1:11" ht="54" customHeight="1" x14ac:dyDescent="0.2">
      <c r="A14" s="17" t="s">
        <v>10</v>
      </c>
      <c r="B14" s="54" t="s">
        <v>112</v>
      </c>
      <c r="C14" s="54"/>
      <c r="D14" s="54"/>
      <c r="E14" s="54"/>
      <c r="F14" s="54"/>
      <c r="G14" s="54"/>
      <c r="H14" s="54"/>
      <c r="I14" s="54"/>
      <c r="J14" s="55"/>
    </row>
    <row r="15" spans="1:11" ht="31.5" customHeight="1" x14ac:dyDescent="0.2">
      <c r="A15" s="17" t="s">
        <v>116</v>
      </c>
      <c r="B15" s="54" t="s">
        <v>113</v>
      </c>
      <c r="C15" s="54"/>
      <c r="D15" s="54"/>
      <c r="E15" s="54"/>
      <c r="F15" s="54"/>
      <c r="G15" s="54"/>
      <c r="H15" s="54"/>
      <c r="I15" s="54"/>
      <c r="J15" s="55"/>
    </row>
    <row r="16" spans="1:11" ht="33.75" customHeight="1" x14ac:dyDescent="0.2">
      <c r="A16" s="17" t="s">
        <v>29</v>
      </c>
      <c r="B16" s="54" t="s">
        <v>114</v>
      </c>
      <c r="C16" s="54"/>
      <c r="D16" s="54"/>
      <c r="E16" s="54"/>
      <c r="F16" s="54"/>
      <c r="G16" s="54"/>
      <c r="H16" s="54"/>
      <c r="I16" s="54"/>
      <c r="J16" s="55"/>
      <c r="K16" s="1"/>
    </row>
    <row r="17" spans="1:11" ht="15" x14ac:dyDescent="0.2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15" x14ac:dyDescent="0.2">
      <c r="A18" s="39" t="s">
        <v>12</v>
      </c>
      <c r="B18" s="40"/>
      <c r="C18" s="40"/>
      <c r="D18" s="40"/>
      <c r="E18" s="40"/>
      <c r="F18" s="40"/>
      <c r="G18" s="40"/>
      <c r="H18" s="40"/>
      <c r="I18" s="40"/>
      <c r="J18" s="41"/>
      <c r="K18" s="1"/>
    </row>
    <row r="19" spans="1:11" ht="46.5" customHeight="1" x14ac:dyDescent="0.2">
      <c r="A19" s="56" t="s">
        <v>13</v>
      </c>
      <c r="B19" s="57"/>
      <c r="C19" s="58" t="s">
        <v>14</v>
      </c>
      <c r="D19" s="59"/>
      <c r="E19" s="59"/>
      <c r="F19" s="59" t="s">
        <v>15</v>
      </c>
      <c r="G19" s="59"/>
      <c r="H19" s="57"/>
      <c r="I19" s="58" t="s">
        <v>16</v>
      </c>
      <c r="J19" s="60"/>
    </row>
    <row r="20" spans="1:11" s="8" customFormat="1" x14ac:dyDescent="0.2">
      <c r="A20" s="61">
        <v>1298300000</v>
      </c>
      <c r="B20" s="62"/>
      <c r="C20" s="63">
        <v>1298300000</v>
      </c>
      <c r="D20" s="64"/>
      <c r="E20" s="65"/>
      <c r="F20" s="63">
        <f>+H24+H25+H26+H27+H28</f>
        <v>129295091.57000001</v>
      </c>
      <c r="G20" s="64"/>
      <c r="H20" s="65"/>
      <c r="I20" s="66">
        <f>+IF(F20&gt;0,F20/C20,0)</f>
        <v>9.9587993198798436E-2</v>
      </c>
      <c r="J20" s="67"/>
      <c r="K20" s="7"/>
    </row>
    <row r="21" spans="1:11" ht="15" x14ac:dyDescent="0.2">
      <c r="A21" s="39" t="s">
        <v>43</v>
      </c>
      <c r="B21" s="40"/>
      <c r="C21" s="40"/>
      <c r="D21" s="40"/>
      <c r="E21" s="40"/>
      <c r="F21" s="40"/>
      <c r="G21" s="40"/>
      <c r="H21" s="40"/>
      <c r="I21" s="40"/>
      <c r="J21" s="41"/>
      <c r="K21" s="1"/>
    </row>
    <row r="22" spans="1:11" ht="32.25" customHeight="1" x14ac:dyDescent="0.2">
      <c r="A22" s="18"/>
      <c r="B22" s="19"/>
      <c r="C22" s="68" t="s">
        <v>38</v>
      </c>
      <c r="D22" s="69"/>
      <c r="E22" s="68" t="s">
        <v>45</v>
      </c>
      <c r="F22" s="69"/>
      <c r="G22" s="68" t="s">
        <v>44</v>
      </c>
      <c r="H22" s="68"/>
      <c r="I22" s="68" t="s">
        <v>17</v>
      </c>
      <c r="J22" s="70"/>
    </row>
    <row r="23" spans="1:11" ht="38.25" x14ac:dyDescent="0.2">
      <c r="A23" s="9" t="s">
        <v>18</v>
      </c>
      <c r="B23" s="10" t="s">
        <v>19</v>
      </c>
      <c r="C23" s="10" t="s">
        <v>30</v>
      </c>
      <c r="D23" s="10" t="s">
        <v>31</v>
      </c>
      <c r="E23" s="10" t="s">
        <v>32</v>
      </c>
      <c r="F23" s="10" t="s">
        <v>33</v>
      </c>
      <c r="G23" s="10" t="s">
        <v>34</v>
      </c>
      <c r="H23" s="10" t="s">
        <v>35</v>
      </c>
      <c r="I23" s="10" t="s">
        <v>36</v>
      </c>
      <c r="J23" s="11" t="s">
        <v>37</v>
      </c>
    </row>
    <row r="24" spans="1:11" x14ac:dyDescent="0.2">
      <c r="A24" s="20" t="s">
        <v>78</v>
      </c>
      <c r="B24" s="21" t="s">
        <v>79</v>
      </c>
      <c r="C24" s="22" t="s">
        <v>79</v>
      </c>
      <c r="D24" s="23">
        <v>107864941</v>
      </c>
      <c r="E24" s="24" t="s">
        <v>79</v>
      </c>
      <c r="F24" s="24">
        <v>3252416.14</v>
      </c>
      <c r="G24" s="25" t="s">
        <v>79</v>
      </c>
      <c r="H24" s="23">
        <v>3252416.14</v>
      </c>
      <c r="I24" s="26" t="s">
        <v>79</v>
      </c>
      <c r="J24" s="27">
        <f t="shared" ref="J24:J28" si="0">IF(H24&gt;0,H24/F24,0)</f>
        <v>1</v>
      </c>
    </row>
    <row r="25" spans="1:11" ht="63.75" x14ac:dyDescent="0.2">
      <c r="A25" s="20" t="s">
        <v>75</v>
      </c>
      <c r="B25" s="21" t="s">
        <v>80</v>
      </c>
      <c r="C25" s="22">
        <v>12500</v>
      </c>
      <c r="D25" s="23">
        <v>264772385</v>
      </c>
      <c r="E25" s="24">
        <v>3000</v>
      </c>
      <c r="F25" s="24">
        <v>50843194.5</v>
      </c>
      <c r="G25" s="25">
        <v>2967</v>
      </c>
      <c r="H25" s="23">
        <v>29199284.399999999</v>
      </c>
      <c r="I25" s="26">
        <f t="shared" ref="I25:I28" si="1">IF(G25&gt;0,G25/E25,0)</f>
        <v>0.98899999999999999</v>
      </c>
      <c r="J25" s="27">
        <f t="shared" si="0"/>
        <v>0.57430074343578075</v>
      </c>
    </row>
    <row r="26" spans="1:11" ht="38.25" x14ac:dyDescent="0.2">
      <c r="A26" s="20" t="s">
        <v>76</v>
      </c>
      <c r="B26" s="21" t="s">
        <v>81</v>
      </c>
      <c r="C26" s="22">
        <v>2</v>
      </c>
      <c r="D26" s="23">
        <v>207182381.99000001</v>
      </c>
      <c r="E26" s="24">
        <v>0</v>
      </c>
      <c r="F26" s="24">
        <v>47479825.329999998</v>
      </c>
      <c r="G26" s="25">
        <v>0</v>
      </c>
      <c r="H26" s="23">
        <v>6641200</v>
      </c>
      <c r="I26" s="26">
        <f t="shared" si="1"/>
        <v>0</v>
      </c>
      <c r="J26" s="27">
        <f t="shared" si="0"/>
        <v>0.139874145573231</v>
      </c>
    </row>
    <row r="27" spans="1:11" ht="51" x14ac:dyDescent="0.2">
      <c r="A27" s="20" t="s">
        <v>82</v>
      </c>
      <c r="B27" s="21" t="s">
        <v>83</v>
      </c>
      <c r="C27" s="22">
        <v>850</v>
      </c>
      <c r="D27" s="23">
        <v>321299349</v>
      </c>
      <c r="E27" s="24">
        <v>175</v>
      </c>
      <c r="F27" s="24">
        <v>67656459.670000002</v>
      </c>
      <c r="G27" s="25">
        <v>113</v>
      </c>
      <c r="H27" s="23">
        <v>62059575.420000002</v>
      </c>
      <c r="I27" s="26">
        <f t="shared" si="1"/>
        <v>0.64571428571428569</v>
      </c>
      <c r="J27" s="27">
        <f t="shared" si="0"/>
        <v>0.91727494643823715</v>
      </c>
    </row>
    <row r="28" spans="1:11" ht="51" x14ac:dyDescent="0.2">
      <c r="A28" s="20" t="s">
        <v>77</v>
      </c>
      <c r="B28" s="21" t="s">
        <v>84</v>
      </c>
      <c r="C28" s="28">
        <v>163</v>
      </c>
      <c r="D28" s="23">
        <v>417180943</v>
      </c>
      <c r="E28" s="24">
        <v>32</v>
      </c>
      <c r="F28" s="24">
        <v>88163206.829999998</v>
      </c>
      <c r="G28" s="25">
        <v>45</v>
      </c>
      <c r="H28" s="23">
        <v>28142615.609999999</v>
      </c>
      <c r="I28" s="26">
        <f t="shared" si="1"/>
        <v>1.40625</v>
      </c>
      <c r="J28" s="27">
        <f t="shared" si="0"/>
        <v>0.31921043507713792</v>
      </c>
    </row>
    <row r="29" spans="1:11" ht="15" x14ac:dyDescent="0.2">
      <c r="A29" s="36" t="s">
        <v>20</v>
      </c>
      <c r="B29" s="37"/>
      <c r="C29" s="37"/>
      <c r="D29" s="37"/>
      <c r="E29" s="37"/>
      <c r="F29" s="37"/>
      <c r="G29" s="37"/>
      <c r="H29" s="37"/>
      <c r="I29" s="37"/>
      <c r="J29" s="38"/>
    </row>
    <row r="30" spans="1:11" ht="15" x14ac:dyDescent="0.2">
      <c r="A30" s="39" t="s">
        <v>21</v>
      </c>
      <c r="B30" s="40"/>
      <c r="C30" s="40"/>
      <c r="D30" s="40"/>
      <c r="E30" s="40"/>
      <c r="F30" s="40"/>
      <c r="G30" s="40"/>
      <c r="H30" s="40"/>
      <c r="I30" s="40"/>
      <c r="J30" s="41"/>
      <c r="K30" s="1"/>
    </row>
    <row r="31" spans="1:11" ht="18.75" customHeight="1" x14ac:dyDescent="0.2">
      <c r="A31" s="35" t="s">
        <v>22</v>
      </c>
      <c r="B31" s="71" t="str">
        <f>+A24</f>
        <v>7420-Acciones comunes P50</v>
      </c>
      <c r="C31" s="71"/>
      <c r="D31" s="71"/>
      <c r="E31" s="71"/>
      <c r="F31" s="71"/>
      <c r="G31" s="71"/>
      <c r="H31" s="71"/>
      <c r="I31" s="71"/>
      <c r="J31" s="72"/>
    </row>
    <row r="32" spans="1:11" x14ac:dyDescent="0.2">
      <c r="A32" s="13" t="s">
        <v>23</v>
      </c>
      <c r="B32" s="73" t="s">
        <v>79</v>
      </c>
      <c r="C32" s="73"/>
      <c r="D32" s="73"/>
      <c r="E32" s="73"/>
      <c r="F32" s="73"/>
      <c r="G32" s="73"/>
      <c r="H32" s="73"/>
      <c r="I32" s="73"/>
      <c r="J32" s="74"/>
    </row>
    <row r="33" spans="1:10" x14ac:dyDescent="0.2">
      <c r="A33" s="13" t="s">
        <v>24</v>
      </c>
      <c r="B33" s="73" t="s">
        <v>79</v>
      </c>
      <c r="C33" s="73"/>
      <c r="D33" s="73"/>
      <c r="E33" s="73"/>
      <c r="F33" s="73"/>
      <c r="G33" s="73"/>
      <c r="H33" s="73"/>
      <c r="I33" s="73"/>
      <c r="J33" s="74"/>
    </row>
    <row r="34" spans="1:10" ht="25.5" x14ac:dyDescent="0.2">
      <c r="A34" s="13" t="s">
        <v>25</v>
      </c>
      <c r="B34" s="75" t="s">
        <v>79</v>
      </c>
      <c r="C34" s="75"/>
      <c r="D34" s="75"/>
      <c r="E34" s="75"/>
      <c r="F34" s="75"/>
      <c r="G34" s="75"/>
      <c r="H34" s="75"/>
      <c r="I34" s="75"/>
      <c r="J34" s="76"/>
    </row>
    <row r="35" spans="1:10" x14ac:dyDescent="0.2">
      <c r="A35" s="35" t="s">
        <v>22</v>
      </c>
      <c r="B35" s="71" t="str">
        <f>+A25</f>
        <v>6867 Negocios de expendio bebidas alcohólicas inspeccionados para el cumplimiento de las leyes normativas vigentes</v>
      </c>
      <c r="C35" s="71"/>
      <c r="D35" s="71"/>
      <c r="E35" s="71"/>
      <c r="F35" s="71"/>
      <c r="G35" s="71"/>
      <c r="H35" s="71"/>
      <c r="I35" s="71"/>
      <c r="J35" s="72"/>
    </row>
    <row r="36" spans="1:10" ht="43.5" customHeight="1" x14ac:dyDescent="0.2">
      <c r="A36" s="13" t="s">
        <v>23</v>
      </c>
      <c r="B36" s="73" t="s">
        <v>91</v>
      </c>
      <c r="C36" s="73"/>
      <c r="D36" s="73"/>
      <c r="E36" s="73"/>
      <c r="F36" s="73"/>
      <c r="G36" s="73"/>
      <c r="H36" s="73"/>
      <c r="I36" s="73"/>
      <c r="J36" s="74"/>
    </row>
    <row r="37" spans="1:10" x14ac:dyDescent="0.2">
      <c r="A37" s="13" t="s">
        <v>24</v>
      </c>
      <c r="B37" s="73" t="s">
        <v>124</v>
      </c>
      <c r="C37" s="73"/>
      <c r="D37" s="73"/>
      <c r="E37" s="73"/>
      <c r="F37" s="73"/>
      <c r="G37" s="73"/>
      <c r="H37" s="73"/>
      <c r="I37" s="73"/>
      <c r="J37" s="74"/>
    </row>
    <row r="38" spans="1:10" ht="62.25" customHeight="1" x14ac:dyDescent="0.2">
      <c r="A38" s="13" t="s">
        <v>25</v>
      </c>
      <c r="B38" s="75" t="s">
        <v>86</v>
      </c>
      <c r="C38" s="75"/>
      <c r="D38" s="75"/>
      <c r="E38" s="75"/>
      <c r="F38" s="75"/>
      <c r="G38" s="75"/>
      <c r="H38" s="75"/>
      <c r="I38" s="75"/>
      <c r="J38" s="76"/>
    </row>
    <row r="39" spans="1:10" x14ac:dyDescent="0.2">
      <c r="A39" s="35" t="s">
        <v>22</v>
      </c>
      <c r="B39" s="71" t="str">
        <f>+A26</f>
        <v>7413 Campañas de entrega voluntaria de armas de fuego ilegales</v>
      </c>
      <c r="C39" s="71"/>
      <c r="D39" s="71"/>
      <c r="E39" s="71"/>
      <c r="F39" s="71"/>
      <c r="G39" s="71"/>
      <c r="H39" s="71"/>
      <c r="I39" s="71"/>
      <c r="J39" s="72"/>
    </row>
    <row r="40" spans="1:10" ht="46.5" customHeight="1" x14ac:dyDescent="0.2">
      <c r="A40" s="13" t="s">
        <v>23</v>
      </c>
      <c r="B40" s="73" t="s">
        <v>93</v>
      </c>
      <c r="C40" s="73"/>
      <c r="D40" s="73"/>
      <c r="E40" s="73"/>
      <c r="F40" s="73"/>
      <c r="G40" s="73"/>
      <c r="H40" s="73"/>
      <c r="I40" s="73"/>
      <c r="J40" s="74"/>
    </row>
    <row r="41" spans="1:10" x14ac:dyDescent="0.2">
      <c r="A41" s="13" t="s">
        <v>24</v>
      </c>
      <c r="B41" s="73" t="s">
        <v>119</v>
      </c>
      <c r="C41" s="73"/>
      <c r="D41" s="73"/>
      <c r="E41" s="73"/>
      <c r="F41" s="73"/>
      <c r="G41" s="73"/>
      <c r="H41" s="73"/>
      <c r="I41" s="73"/>
      <c r="J41" s="74"/>
    </row>
    <row r="42" spans="1:10" ht="61.5" customHeight="1" x14ac:dyDescent="0.2">
      <c r="A42" s="13" t="s">
        <v>25</v>
      </c>
      <c r="B42" s="75" t="s">
        <v>87</v>
      </c>
      <c r="C42" s="75"/>
      <c r="D42" s="75"/>
      <c r="E42" s="75"/>
      <c r="F42" s="75"/>
      <c r="G42" s="75"/>
      <c r="H42" s="75"/>
      <c r="I42" s="75"/>
      <c r="J42" s="76"/>
    </row>
    <row r="43" spans="1:10" ht="61.5" customHeight="1" x14ac:dyDescent="0.2">
      <c r="A43" s="13"/>
      <c r="B43" s="29"/>
      <c r="C43" s="29"/>
      <c r="D43" s="29"/>
      <c r="E43" s="29"/>
      <c r="F43" s="29"/>
      <c r="G43" s="29"/>
      <c r="H43" s="29"/>
      <c r="I43" s="29"/>
      <c r="J43" s="30"/>
    </row>
    <row r="44" spans="1:10" ht="61.5" customHeight="1" x14ac:dyDescent="0.2">
      <c r="A44" s="13"/>
      <c r="B44" s="29"/>
      <c r="C44" s="29"/>
      <c r="D44" s="29"/>
      <c r="E44" s="29"/>
      <c r="F44" s="29"/>
      <c r="G44" s="29"/>
      <c r="H44" s="29"/>
      <c r="I44" s="29"/>
      <c r="J44" s="30"/>
    </row>
    <row r="45" spans="1:10" ht="61.5" customHeight="1" x14ac:dyDescent="0.2">
      <c r="A45" s="13"/>
      <c r="B45" s="29"/>
      <c r="C45" s="29"/>
      <c r="D45" s="29"/>
      <c r="E45" s="29"/>
      <c r="F45" s="29"/>
      <c r="G45" s="29"/>
      <c r="H45" s="29"/>
      <c r="I45" s="29"/>
      <c r="J45" s="30"/>
    </row>
    <row r="46" spans="1:10" x14ac:dyDescent="0.2">
      <c r="A46" s="35" t="s">
        <v>22</v>
      </c>
      <c r="B46" s="71" t="str">
        <f>+A27</f>
        <v>7446  Municipios con mesas locales de seguridad, ciudadanía y género en funcionamiento</v>
      </c>
      <c r="C46" s="71"/>
      <c r="D46" s="71"/>
      <c r="E46" s="71"/>
      <c r="F46" s="71"/>
      <c r="G46" s="71"/>
      <c r="H46" s="71"/>
      <c r="I46" s="71"/>
      <c r="J46" s="72"/>
    </row>
    <row r="47" spans="1:10" ht="46.5" customHeight="1" x14ac:dyDescent="0.2">
      <c r="A47" s="13" t="s">
        <v>23</v>
      </c>
      <c r="B47" s="73" t="s">
        <v>94</v>
      </c>
      <c r="C47" s="73"/>
      <c r="D47" s="73"/>
      <c r="E47" s="73"/>
      <c r="F47" s="73"/>
      <c r="G47" s="73"/>
      <c r="H47" s="73"/>
      <c r="I47" s="73"/>
      <c r="J47" s="74"/>
    </row>
    <row r="48" spans="1:10" ht="45" customHeight="1" x14ac:dyDescent="0.2">
      <c r="A48" s="13" t="s">
        <v>24</v>
      </c>
      <c r="B48" s="73" t="s">
        <v>126</v>
      </c>
      <c r="C48" s="73"/>
      <c r="D48" s="73"/>
      <c r="E48" s="73"/>
      <c r="F48" s="73"/>
      <c r="G48" s="73"/>
      <c r="H48" s="73"/>
      <c r="I48" s="73"/>
      <c r="J48" s="74"/>
    </row>
    <row r="49" spans="1:11" ht="64.5" customHeight="1" x14ac:dyDescent="0.2">
      <c r="A49" s="13" t="s">
        <v>25</v>
      </c>
      <c r="B49" s="75" t="s">
        <v>125</v>
      </c>
      <c r="C49" s="75"/>
      <c r="D49" s="75"/>
      <c r="E49" s="75"/>
      <c r="F49" s="75"/>
      <c r="G49" s="75"/>
      <c r="H49" s="75"/>
      <c r="I49" s="75"/>
      <c r="J49" s="76"/>
    </row>
    <row r="50" spans="1:11" x14ac:dyDescent="0.2">
      <c r="A50" s="35" t="s">
        <v>22</v>
      </c>
      <c r="B50" s="71" t="str">
        <f>+A28</f>
        <v>7447 Ciudadanos expuestos a violencia, crímenes y delitos que participan en las actividades de prevención.</v>
      </c>
      <c r="C50" s="71"/>
      <c r="D50" s="71"/>
      <c r="E50" s="71"/>
      <c r="F50" s="71"/>
      <c r="G50" s="71"/>
      <c r="H50" s="71"/>
      <c r="I50" s="71"/>
      <c r="J50" s="72"/>
    </row>
    <row r="51" spans="1:11" ht="32.25" customHeight="1" x14ac:dyDescent="0.2">
      <c r="A51" s="13" t="s">
        <v>23</v>
      </c>
      <c r="B51" s="73" t="s">
        <v>85</v>
      </c>
      <c r="C51" s="73"/>
      <c r="D51" s="73"/>
      <c r="E51" s="73"/>
      <c r="F51" s="73"/>
      <c r="G51" s="73"/>
      <c r="H51" s="73"/>
      <c r="I51" s="73"/>
      <c r="J51" s="74"/>
    </row>
    <row r="52" spans="1:11" ht="30.75" customHeight="1" x14ac:dyDescent="0.2">
      <c r="A52" s="13" t="s">
        <v>24</v>
      </c>
      <c r="B52" s="73" t="s">
        <v>88</v>
      </c>
      <c r="C52" s="73"/>
      <c r="D52" s="73"/>
      <c r="E52" s="73"/>
      <c r="F52" s="73"/>
      <c r="G52" s="73"/>
      <c r="H52" s="73"/>
      <c r="I52" s="73"/>
      <c r="J52" s="74"/>
    </row>
    <row r="53" spans="1:11" ht="145.5" customHeight="1" x14ac:dyDescent="0.2">
      <c r="A53" s="13" t="s">
        <v>25</v>
      </c>
      <c r="B53" s="75" t="s">
        <v>89</v>
      </c>
      <c r="C53" s="75"/>
      <c r="D53" s="75"/>
      <c r="E53" s="75"/>
      <c r="F53" s="75"/>
      <c r="G53" s="75"/>
      <c r="H53" s="75"/>
      <c r="I53" s="75"/>
      <c r="J53" s="76"/>
    </row>
    <row r="54" spans="1:11" ht="15" x14ac:dyDescent="0.2">
      <c r="A54" s="36" t="s">
        <v>115</v>
      </c>
      <c r="B54" s="37"/>
      <c r="C54" s="37"/>
      <c r="D54" s="37"/>
      <c r="E54" s="37"/>
      <c r="F54" s="37"/>
      <c r="G54" s="37"/>
      <c r="H54" s="37"/>
      <c r="I54" s="37"/>
      <c r="J54" s="38"/>
    </row>
    <row r="55" spans="1:11" ht="15" customHeight="1" x14ac:dyDescent="0.2">
      <c r="A55" s="39" t="s">
        <v>26</v>
      </c>
      <c r="B55" s="40"/>
      <c r="C55" s="40"/>
      <c r="D55" s="40"/>
      <c r="E55" s="40"/>
      <c r="F55" s="40"/>
      <c r="G55" s="40"/>
      <c r="H55" s="40"/>
      <c r="I55" s="40"/>
      <c r="J55" s="41"/>
      <c r="K55" s="1"/>
    </row>
    <row r="56" spans="1:11" ht="27.75" customHeight="1" x14ac:dyDescent="0.2">
      <c r="A56" s="45"/>
      <c r="B56" s="46"/>
      <c r="C56" s="46"/>
      <c r="D56" s="46"/>
      <c r="E56" s="46"/>
      <c r="F56" s="46"/>
      <c r="G56" s="46"/>
      <c r="H56" s="46"/>
      <c r="I56" s="46"/>
      <c r="J56" s="47"/>
    </row>
    <row r="57" spans="1:1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x14ac:dyDescent="0.2">
      <c r="A58" s="33"/>
      <c r="B58" s="33"/>
      <c r="C58" s="33"/>
      <c r="D58" s="33"/>
      <c r="E58" s="33"/>
      <c r="F58" s="33"/>
      <c r="G58" s="33"/>
      <c r="H58" s="33"/>
      <c r="I58" s="33"/>
    </row>
    <row r="59" spans="1:11" ht="15" thickBot="1" x14ac:dyDescent="0.25">
      <c r="A59" s="31" t="s">
        <v>39</v>
      </c>
      <c r="B59" s="32">
        <f>+A20</f>
        <v>1298300000</v>
      </c>
      <c r="C59" s="33"/>
      <c r="D59" s="33"/>
      <c r="E59" s="33"/>
      <c r="F59" s="33"/>
      <c r="G59" s="77"/>
      <c r="H59" s="77"/>
      <c r="I59" s="77"/>
    </row>
    <row r="60" spans="1:11" x14ac:dyDescent="0.2">
      <c r="A60" s="31" t="s">
        <v>40</v>
      </c>
      <c r="B60" s="32">
        <f>+C20</f>
        <v>1298300000</v>
      </c>
      <c r="C60" s="33"/>
      <c r="D60" s="33"/>
      <c r="E60" s="33"/>
      <c r="F60" s="33"/>
      <c r="G60" s="78" t="s">
        <v>64</v>
      </c>
      <c r="H60" s="78"/>
      <c r="I60" s="78"/>
    </row>
    <row r="61" spans="1:11" x14ac:dyDescent="0.2">
      <c r="A61" s="31" t="s">
        <v>41</v>
      </c>
      <c r="B61" s="32">
        <f>+F20</f>
        <v>129295091.57000001</v>
      </c>
      <c r="C61" s="33"/>
      <c r="D61" s="33"/>
      <c r="E61" s="33"/>
      <c r="F61" s="33"/>
      <c r="G61" s="79" t="s">
        <v>42</v>
      </c>
      <c r="H61" s="79"/>
      <c r="I61" s="79"/>
    </row>
    <row r="65" spans="2:11" ht="15" x14ac:dyDescent="0.2">
      <c r="B65" s="39"/>
      <c r="C65" s="40"/>
      <c r="D65" s="40"/>
      <c r="E65" s="40"/>
      <c r="F65" s="40"/>
      <c r="G65" s="40"/>
      <c r="H65" s="40"/>
      <c r="I65" s="40"/>
      <c r="J65" s="40"/>
      <c r="K65" s="41"/>
    </row>
  </sheetData>
  <mergeCells count="60">
    <mergeCell ref="B65:K65"/>
    <mergeCell ref="G59:I59"/>
    <mergeCell ref="G60:I60"/>
    <mergeCell ref="G61:I61"/>
    <mergeCell ref="B51:J51"/>
    <mergeCell ref="B52:J52"/>
    <mergeCell ref="B53:J53"/>
    <mergeCell ref="A54:J54"/>
    <mergeCell ref="A55:J55"/>
    <mergeCell ref="A56:J56"/>
    <mergeCell ref="B50:J50"/>
    <mergeCell ref="B36:J36"/>
    <mergeCell ref="B37:J37"/>
    <mergeCell ref="B38:J38"/>
    <mergeCell ref="B39:J39"/>
    <mergeCell ref="B40:J40"/>
    <mergeCell ref="B41:J41"/>
    <mergeCell ref="B42:J42"/>
    <mergeCell ref="B46:J46"/>
    <mergeCell ref="B47:J47"/>
    <mergeCell ref="B48:J48"/>
    <mergeCell ref="B49:J49"/>
    <mergeCell ref="B35:J35"/>
    <mergeCell ref="A21:J21"/>
    <mergeCell ref="C22:D22"/>
    <mergeCell ref="E22:F22"/>
    <mergeCell ref="G22:H22"/>
    <mergeCell ref="I22:J22"/>
    <mergeCell ref="A29:J29"/>
    <mergeCell ref="A30:J30"/>
    <mergeCell ref="B31:J31"/>
    <mergeCell ref="B32:J32"/>
    <mergeCell ref="B33:J33"/>
    <mergeCell ref="B34:J34"/>
    <mergeCell ref="C10:J10"/>
    <mergeCell ref="A20:B20"/>
    <mergeCell ref="C20:E20"/>
    <mergeCell ref="F20:H20"/>
    <mergeCell ref="I20:J20"/>
    <mergeCell ref="A12:J12"/>
    <mergeCell ref="A17:J17"/>
    <mergeCell ref="A18:J18"/>
    <mergeCell ref="A19:B19"/>
    <mergeCell ref="C19:E19"/>
    <mergeCell ref="F19:H19"/>
    <mergeCell ref="I19:J19"/>
    <mergeCell ref="B13:J13"/>
    <mergeCell ref="B14:J14"/>
    <mergeCell ref="B15:J15"/>
    <mergeCell ref="B16:J16"/>
    <mergeCell ref="C11:J11"/>
    <mergeCell ref="A1:J1"/>
    <mergeCell ref="A2:J2"/>
    <mergeCell ref="B3:J3"/>
    <mergeCell ref="B4:J4"/>
    <mergeCell ref="B5:J5"/>
    <mergeCell ref="B6:J6"/>
    <mergeCell ref="B7:J7"/>
    <mergeCell ref="A8:J8"/>
    <mergeCell ref="C9:J9"/>
  </mergeCells>
  <dataValidations count="16">
    <dataValidation allowBlank="1" sqref="A3"/>
    <dataValidation allowBlank="1" showInputMessage="1" prompt="Nombre del capítulo" sqref="B3:J5"/>
    <dataValidation allowBlank="1" showInputMessage="1" showErrorMessage="1" prompt="¿A quién va dirigido el programa?, ¿qué característica tiene esta población que requiere ser beneficiada?" sqref="B15:J15"/>
    <dataValidation allowBlank="1" showInputMessage="1" showErrorMessage="1" prompt="Nombre del producto" sqref="B31:J31 B35:J35 B39:J39 B46:J46 B50:J50"/>
    <dataValidation allowBlank="1" showInputMessage="1" showErrorMessage="1" prompt="¿En qué consiste el producto? su objetivo" sqref="B32:J32 B36:J36 B40:J40 B47:J47 B51:J51"/>
    <dataValidation allowBlank="1" showInputMessage="1" showErrorMessage="1" prompt="1. Describir lo plasmado en el presupuesto_x000a_2. Describir lo alcanzado en términos financieros y de producción " sqref="B33:J33 B37:J37 B41:J41 B48:J48 B52:J52"/>
    <dataValidation allowBlank="1" showInputMessage="1" showErrorMessage="1" prompt="De existir desvío, explicar razones." sqref="B34:J34 B38:J38 B42:J45 B49:J49 B53:J53"/>
    <dataValidation allowBlank="1" showInputMessage="1" showErrorMessage="1" prompt="Oportunidades de mejora identificadas" sqref="A56:J57"/>
    <dataValidation allowBlank="1" showInputMessage="1" showErrorMessage="1" prompt="Presupuesto del programa" sqref="A20:C20 F20"/>
    <dataValidation allowBlank="1" showInputMessage="1" showErrorMessage="1" prompt="¿En qué consiste el programa?" sqref="B14:J14"/>
    <dataValidation allowBlank="1" showInputMessage="1" showErrorMessage="1" prompt="Nombre de cada producto" sqref="A23:A28"/>
    <dataValidation allowBlank="1" showInputMessage="1" showErrorMessage="1" prompt="Nombre del indicador" sqref="B23:B28"/>
    <dataValidation allowBlank="1" showInputMessage="1" showErrorMessage="1" prompt="Meta anual del indicador" sqref="E23:E28 C23:C28"/>
    <dataValidation allowBlank="1" showInputMessage="1" showErrorMessage="1" prompt="Monto presupuestado para el producto" sqref="F23:F28 D23:D28"/>
    <dataValidation allowBlank="1" showInputMessage="1" showErrorMessage="1" prompt="Meta alcanzada en el trimestre" sqref="G23:G28"/>
    <dataValidation allowBlank="1" showInputMessage="1" showErrorMessage="1" prompt="Monto ejecutado en el trimestre" sqref="H23:H28"/>
  </dataValidations>
  <pageMargins left="0.7" right="0.7" top="1.6043750000000001" bottom="0.75" header="0.3" footer="0.3"/>
  <pageSetup scale="54" fitToHeight="0" orientation="portrait" r:id="rId1"/>
  <headerFooter>
    <oddHeader>&amp;C
&amp;G
&amp;"Verdana,Negrita"&amp;10INFORME DE EVALUACIÓN TRIMESTRAL DE LAS
METAS FÍSICAS-FINANCIERAS
ENERO-MARZO 2023&amp;R&amp;"Verdana,Negrita"&amp;10
INF-PPP-05
Versión: 01</oddHead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Programa 11</vt:lpstr>
      <vt:lpstr>Programa 12</vt:lpstr>
      <vt:lpstr>Programa 14</vt:lpstr>
      <vt:lpstr>Programa 50</vt:lpstr>
      <vt:lpstr>'Programa 11'!Área_de_impresión</vt:lpstr>
      <vt:lpstr>'Programa 12'!Área_de_impresión</vt:lpstr>
      <vt:lpstr>'Programa 14'!Área_de_impresión</vt:lpstr>
      <vt:lpstr>'Programa 50'!Área_de_impresión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Raul Barbosa</cp:lastModifiedBy>
  <cp:lastPrinted>2023-07-11T18:16:26Z</cp:lastPrinted>
  <dcterms:created xsi:type="dcterms:W3CDTF">2021-03-22T15:50:10Z</dcterms:created>
  <dcterms:modified xsi:type="dcterms:W3CDTF">2023-07-11T18:20:00Z</dcterms:modified>
</cp:coreProperties>
</file>